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GACCANT\1_COSI ANT\2_Attachés\1_Mobilité\3.Publication des postes\2024 02\"/>
    </mc:Choice>
  </mc:AlternateContent>
  <xr:revisionPtr revIDLastSave="0" documentId="13_ncr:1_{45B96ED6-E2F9-440D-9F4B-8045C778DC6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ostes" sheetId="7" r:id="rId1"/>
    <sheet name="DATAS" sheetId="9" r:id="rId2"/>
  </sheets>
  <externalReferences>
    <externalReference r:id="rId3"/>
  </externalReferences>
  <definedNames>
    <definedName name="_xlnm._FilterDatabase" localSheetId="0" hidden="1">Postes!$A$12:$K$96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'[1]Base de noms'!$A$3:$A$12</definedName>
    <definedName name="Normandie">DATAS!$N$2:$N$6</definedName>
    <definedName name="nouvelle">#REF!</definedName>
    <definedName name="Nouvelle_Aquitaine">DATAS!$O$2:$O$13</definedName>
    <definedName name="Occitanie">DATAS!$P$2:$P$14</definedName>
    <definedName name="pays">#REF!</definedName>
    <definedName name="Pays_de_la_Loire">DATAS!$Q$2:$Q$6</definedName>
    <definedName name="provence">#REF!</definedName>
    <definedName name="Provence_Alpes_Côte_d_Azur">DATAS!$R$2:$R$7</definedName>
    <definedName name="region">#REF!</definedName>
    <definedName name="Régions">DATAS!$A$1:$R$1</definedName>
    <definedName name="reun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6" i="7" l="1"/>
  <c r="F156" i="7"/>
  <c r="G155" i="7"/>
  <c r="F155" i="7"/>
  <c r="I174" i="7"/>
  <c r="G174" i="7"/>
  <c r="F174" i="7"/>
  <c r="I173" i="7"/>
  <c r="G173" i="7"/>
  <c r="F173" i="7"/>
  <c r="G167" i="7"/>
  <c r="F167" i="7"/>
  <c r="G166" i="7"/>
  <c r="F166" i="7"/>
  <c r="G165" i="7"/>
  <c r="F165" i="7"/>
  <c r="I164" i="7"/>
  <c r="G164" i="7"/>
  <c r="F164" i="7"/>
  <c r="G163" i="7"/>
  <c r="F163" i="7"/>
  <c r="F159" i="7"/>
  <c r="F158" i="7"/>
  <c r="F157" i="7"/>
  <c r="I150" i="7"/>
  <c r="H150" i="7"/>
  <c r="G150" i="7"/>
  <c r="F150" i="7"/>
  <c r="G153" i="7"/>
  <c r="F153" i="7"/>
  <c r="G152" i="7"/>
  <c r="F152" i="7"/>
  <c r="G151" i="7"/>
  <c r="F151" i="7"/>
  <c r="I135" i="7"/>
  <c r="H123" i="7"/>
  <c r="H124" i="7"/>
  <c r="F180" i="7"/>
</calcChain>
</file>

<file path=xl/sharedStrings.xml><?xml version="1.0" encoding="utf-8"?>
<sst xmlns="http://schemas.openxmlformats.org/spreadsheetml/2006/main" count="1593" uniqueCount="679">
  <si>
    <t>SD/
AC</t>
  </si>
  <si>
    <t>INTITULÉ DU POSTE</t>
  </si>
  <si>
    <t>DIR / SERV.</t>
  </si>
  <si>
    <t>OBSERVATIONS</t>
  </si>
  <si>
    <t>RIFSEEP</t>
  </si>
  <si>
    <t>SERVICE / DIRECTION / SOUS-DIRECTION</t>
  </si>
  <si>
    <r>
      <t xml:space="preserve">REFERENCE ET LIEN PEP
</t>
    </r>
    <r>
      <rPr>
        <b/>
        <i/>
        <sz val="8"/>
        <rFont val="Marianne"/>
        <family val="3"/>
      </rPr>
      <t xml:space="preserve">(ex : </t>
    </r>
    <r>
      <rPr>
        <b/>
        <i/>
        <u/>
        <sz val="8"/>
        <color theme="3" tint="0.39997558519241921"/>
        <rFont val="Marianne"/>
        <family val="3"/>
      </rPr>
      <t>2022-XXXXXX</t>
    </r>
    <r>
      <rPr>
        <b/>
        <i/>
        <sz val="8"/>
        <rFont val="Marianne"/>
        <family val="3"/>
      </rPr>
      <t>)</t>
    </r>
  </si>
  <si>
    <t>SECTION / 
DEPARTEMENT / UNITÉ / PÔLE</t>
  </si>
  <si>
    <t>BUREAU / ÉTABLISSEMENT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</si>
  <si>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</si>
  <si>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</si>
  <si>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</si>
  <si>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</si>
  <si>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</si>
  <si>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</si>
  <si>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</si>
  <si>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</si>
  <si>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</si>
  <si>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</si>
  <si>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</si>
  <si>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</si>
  <si>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</si>
  <si>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</si>
  <si>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</si>
  <si>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</si>
  <si>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</si>
  <si>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</si>
  <si>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</si>
  <si>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</si>
  <si>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</si>
  <si>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</si>
  <si>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</si>
  <si>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</si>
  <si>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</si>
  <si>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</si>
  <si>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</si>
  <si>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</si>
  <si>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</si>
  <si>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</si>
  <si>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</si>
  <si>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</si>
  <si>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</si>
  <si>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</si>
  <si>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</si>
  <si>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</si>
  <si>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</si>
  <si>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</si>
  <si>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</si>
  <si>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</si>
  <si>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</si>
  <si>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</si>
  <si>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</si>
  <si>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</si>
  <si>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</si>
  <si>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</si>
  <si>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</si>
  <si>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</si>
  <si>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</si>
  <si>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</si>
  <si>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</si>
  <si>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</si>
  <si>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</si>
  <si>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</si>
  <si>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</si>
  <si>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</si>
  <si>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</si>
  <si>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</si>
  <si>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</si>
  <si>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</si>
  <si>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</si>
  <si>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</si>
  <si>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</si>
  <si>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</si>
  <si>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</si>
  <si>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</si>
  <si>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</si>
  <si>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</si>
  <si>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</si>
  <si>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</si>
  <si>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</si>
  <si>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</si>
  <si>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</si>
  <si>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</si>
  <si>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</si>
  <si>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</si>
  <si>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</si>
  <si>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</si>
  <si>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</si>
  <si>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</si>
  <si>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</si>
  <si>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</si>
  <si>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</si>
  <si>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</si>
  <si>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</si>
  <si>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</si>
  <si>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</si>
  <si>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</si>
  <si>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</si>
  <si>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</si>
  <si>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</si>
  <si>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</si>
  <si>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</si>
  <si>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</si>
  <si>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</si>
  <si>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</si>
  <si>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</si>
  <si>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</si>
  <si>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</si>
  <si>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</si>
  <si>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</si>
  <si>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</si>
  <si>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</si>
  <si>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</si>
  <si>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</si>
  <si>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</si>
  <si>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</si>
  <si>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</si>
  <si>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</si>
  <si>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</si>
  <si>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</si>
  <si>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</si>
  <si>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</si>
  <si>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</si>
  <si>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</si>
  <si>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</si>
  <si>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</si>
  <si>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</si>
  <si>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</si>
  <si>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REGIONS</t>
  </si>
  <si>
    <t>DEPARTEMENTS</t>
  </si>
  <si>
    <t>DATE LIMITE DE CANDIDATURE  : 13/03/2024</t>
  </si>
  <si>
    <t>MOIS DE PUBLICATION : FEVRIER 2024</t>
  </si>
  <si>
    <t>DATE LIMITE D'ANNULATION  : 29/03/2024</t>
  </si>
  <si>
    <t>2024-1466795</t>
  </si>
  <si>
    <t>DSJ</t>
  </si>
  <si>
    <t>AC</t>
  </si>
  <si>
    <t>CABINET</t>
  </si>
  <si>
    <t>PORTALIS</t>
  </si>
  <si>
    <t xml:space="preserve">POLE DE LA CONDUITE DU CHANGEMENT </t>
  </si>
  <si>
    <t xml:space="preserve">CHARGE DE MISSION DEPLOIEMENT – PORTALIS (F/H) </t>
  </si>
  <si>
    <t>2024-1465421</t>
  </si>
  <si>
    <t>SOUS-DIRECTION DE L’ORGANISATION JUDICIAIRE ET DE L’INNOVATION</t>
  </si>
  <si>
    <t xml:space="preserve">BUREAU DES APPLICATIFS METIERS DESTINES AUX FONCTIONS SUPPORTS </t>
  </si>
  <si>
    <t>CHEF DE POLE – PROJETS INFORMATIQUES D’EVALUATION DE L’ACTIVITE ET DE GESTION DES RESSOURCES HUMAINES – OJI3 (F/H)</t>
  </si>
  <si>
    <t>2024-1477230</t>
  </si>
  <si>
    <t>ADJOINT AU CHEF DE BUREAU – OJI3 (F/H)</t>
  </si>
  <si>
    <t>2024-1465447</t>
  </si>
  <si>
    <t>CHARGE D’ETUDE QUALIFIE – PROJETS INFORMATIQUES D’EVALUATION DE L’ACTIVITE ET DE GESTION DES RESSOURCES HUMAINES – OJI3 (F/H)</t>
  </si>
  <si>
    <t>2024-1465458</t>
  </si>
  <si>
    <t>CHEF DE PROJET MOA– SI RH/APPLICATIF D’EVALUATION – OJI3 (F/H)</t>
  </si>
  <si>
    <t>2024-1468442</t>
  </si>
  <si>
    <t xml:space="preserve">BUREAU DES INFRASTRUCTURES TECHNIQUES ET DE L’INNOVATION </t>
  </si>
  <si>
    <t xml:space="preserve">POLE DES DONNEES STRUCTUREES </t>
  </si>
  <si>
    <t>CHEF DE PROJET – OJI6 (F/H)</t>
  </si>
  <si>
    <t>2024-1468463</t>
  </si>
  <si>
    <t>CHEF DE POLE  – OJI6 (F/H)</t>
  </si>
  <si>
    <t>2024-1477121</t>
  </si>
  <si>
    <t>BUREAU D'APPUI AUX PROJETS LIES AUX APPLICATIFS METIERS</t>
  </si>
  <si>
    <t>MISSION DE COORDINATION</t>
  </si>
  <si>
    <t>CHEF DE LA MISSION - OJI7 (F/H)</t>
  </si>
  <si>
    <t>2024-1466794</t>
  </si>
  <si>
    <t>SOUS-DIRECTION DES FINANCES, DE L'IMMOBILIER ET DE LA PERFORMANCE</t>
  </si>
  <si>
    <t>BUREAU DE L'IMMOBILIER ET DE LA SURETE DES JURIDICTIONS</t>
  </si>
  <si>
    <t>SECTION DE L'IMMOBILIER</t>
  </si>
  <si>
    <t>EXPERT REGLEMENTATION SANTE-SECURITE AU TRAVAIL – FIP2 (F/H)</t>
  </si>
  <si>
    <t>2024-1468477</t>
  </si>
  <si>
    <t>POLE MAITRISE DES RISQUES ET PROJETS</t>
  </si>
  <si>
    <t>REDACTEUR QUALIFIÉ – FIP3 (F/H)</t>
  </si>
  <si>
    <t>2024-1475784</t>
  </si>
  <si>
    <t>BUREAU DES FRAIS DE JUSTICE DE L'OPTIMISATION DE LA DEPENSE</t>
  </si>
  <si>
    <t>POLE DES FRAIS DE JUSTICE</t>
  </si>
  <si>
    <t>REDACTEUR QUALIFIE - FIP4 (F/H)</t>
  </si>
  <si>
    <t>2024-1477158</t>
  </si>
  <si>
    <t>POLE COLLABORATEURS OCCASIONNELS DU SERVICE PUBLIC</t>
  </si>
  <si>
    <t>2024-1469832</t>
  </si>
  <si>
    <t xml:space="preserve">SOUS-DIRECTION DES RESSOURCES HUMAINES DE LA MAGISTRATURE </t>
  </si>
  <si>
    <t>BUREAU DE LA GESTION DES EMPLOIS ET DES CARRIERES DES MAGISTRATS (RHM1)</t>
  </si>
  <si>
    <t xml:space="preserve">POLE DES DECRETS DE NOMINATION DE MAGISTRATS ET DU SUIVI DES EMPLOIS DE MAGISTRATS </t>
  </si>
  <si>
    <t>CHEF DU POLE DECRETS - RHM1 (F/H)</t>
  </si>
  <si>
    <t>2024-1466806</t>
  </si>
  <si>
    <t>SOUS-DIRECTION DES RESSOURCES HUMAINES DES GREFFES</t>
  </si>
  <si>
    <t>BUREAU DES CARRIERES ET DE LA MOBILITE PROFESSIONNELLE</t>
  </si>
  <si>
    <t>REDACTEUR QUALIFIE EN CHARGE DU DISCIPLINAIRE – RHG1 (F/H)</t>
  </si>
  <si>
    <t>2024-1474559</t>
  </si>
  <si>
    <t>CHARGE D'ETUDE QUALIFIE RH ET DISCIPLINAIRE - RHG1 (F/H)</t>
  </si>
  <si>
    <t>2024-1474564</t>
  </si>
  <si>
    <t>PÔLE DE GESTION DES PERSONNELS DE CATEGORIE A</t>
  </si>
  <si>
    <t>CHARGE D'ETUDE QUALIFIE RH AU PÔLE DE GESTION DES PERSONNELS DE CATEGORIE A - RHG1 (F/H)</t>
  </si>
  <si>
    <t>2024-1475778</t>
  </si>
  <si>
    <t>BUREAU DES STATUTS ET DES RELATIONS SOCIALES</t>
  </si>
  <si>
    <t>POLE DE LA QUALITE DE VIE ET DES CONDITIONS DE TRAVAIL</t>
  </si>
  <si>
    <t>CHEF DU POLE - RHG3 (F/H)</t>
  </si>
  <si>
    <t>2024-1475781</t>
  </si>
  <si>
    <t>CHARGE DE MISSION HYGIENE, SANTE ET SECURITE AU TRAVAIL, COORDONNATEUR DE LA PREVENTION DES RISQUES PROFESSIONNELS ET REFERENT HANDICAP - RHG3 (F/H)</t>
  </si>
  <si>
    <t>2024-1468068</t>
  </si>
  <si>
    <t>CHEF DE CABINET – GIP MUSEE-MEMORIAL DU TERRORISME – DSJ (F/H)</t>
  </si>
  <si>
    <t>2023-1421502</t>
  </si>
  <si>
    <t>DPJJ</t>
  </si>
  <si>
    <t>SOUS DIRECTION DES MISSIONS DE PROTECTION JUDICIAIRE ET D'EDUCATION</t>
  </si>
  <si>
    <t>BUREAU DES METHODES ET DE L'ACTION EDUCATIVE</t>
  </si>
  <si>
    <t>SECTION DIVERSIFICATION DES MODES DE PRISE EN CHARGE EDUCATIVE</t>
  </si>
  <si>
    <t>REDACTEUR</t>
  </si>
  <si>
    <t>2023-1427093</t>
  </si>
  <si>
    <t>SOUS DIRECTION DES RESSOURCES HUMAINES ET DES RELATIONS SOCIALES</t>
  </si>
  <si>
    <t>BUREAU DE LA GESTION PREVISIONNELLE DES EMPLOIS, DES COMPETENCES ET DES CREDITS PERSONNELS</t>
  </si>
  <si>
    <t>CHEF DE BUREAU</t>
  </si>
  <si>
    <t>2022-927780</t>
  </si>
  <si>
    <t>SOUS DIRECTION DU PILOTAGES ET DE L'OPTIMISATION DES MOYENS</t>
  </si>
  <si>
    <t>BUREAU DES SYSTEMES D'INFORMATION ET DU CONTRÔLE DE GESTION -L3</t>
  </si>
  <si>
    <t xml:space="preserve">SECTION RECOLEMENT, ANALYSE DES DONNEES D’ACTIVITE DES SERVICES ET CONTRÔLE DE GESTION </t>
  </si>
  <si>
    <t>ANALYSTE DE DONNEES</t>
  </si>
  <si>
    <t xml:space="preserve">2023-1286000 </t>
  </si>
  <si>
    <t>BUREAU DU SECTEUR ASSOCIATIF HABILITE - L4</t>
  </si>
  <si>
    <t>BUREAU DU SECTEUR ASSOCIATIF HABILITE</t>
  </si>
  <si>
    <t>REDACTEUR QUALIFIE DU SECTEUR ASSOCIATIF HABILITE</t>
  </si>
  <si>
    <t>3</t>
  </si>
  <si>
    <t>2023-1286240</t>
  </si>
  <si>
    <t>2023-1164938</t>
  </si>
  <si>
    <t>BUREAU DE LA SYNTHESE - L1</t>
  </si>
  <si>
    <t xml:space="preserve">SECTION PROGRAMMATION ET ANALYSE BUDGETAIRE </t>
  </si>
  <si>
    <t>REDACTEUR QUALIFIE ANALYSE BUDGETAIRE</t>
  </si>
  <si>
    <t>2023-1421505</t>
  </si>
  <si>
    <t>2024-1474335</t>
  </si>
  <si>
    <t>CHARGE DE MISSION RISQUE ET CONFORMITE NUMERIQUE</t>
  </si>
  <si>
    <t>2024-1469366</t>
  </si>
  <si>
    <t>Nouvelle_Calédonie</t>
  </si>
  <si>
    <t>SD</t>
  </si>
  <si>
    <t>2024-1474223</t>
  </si>
  <si>
    <t>2024-1464064</t>
  </si>
  <si>
    <t>2024-1472531</t>
  </si>
  <si>
    <t>2024-1474300</t>
  </si>
  <si>
    <t>2024-1474551</t>
  </si>
  <si>
    <t>2024-1474567</t>
  </si>
  <si>
    <t>2024-1474571</t>
  </si>
  <si>
    <t>2024-1475918</t>
  </si>
  <si>
    <t>2024-1475798</t>
  </si>
  <si>
    <t>2024-1475738</t>
  </si>
  <si>
    <t>2024-1475874</t>
  </si>
  <si>
    <t>2024-1440476</t>
  </si>
  <si>
    <t xml:space="preserve">COUR D'APPEL DE DIJON </t>
  </si>
  <si>
    <t xml:space="preserve">TRIBUNAL JUDICIAIRE DE DIJON </t>
  </si>
  <si>
    <t xml:space="preserve">CHARGE DE MISSION - CABINET DES CHEFS DE JURIDICTION </t>
  </si>
  <si>
    <t>REPUBLICATION</t>
  </si>
  <si>
    <t>2024-1445576</t>
  </si>
  <si>
    <t>COUR D'APPEL DE METZ</t>
  </si>
  <si>
    <t>TRIBUNAL JUDICIAIRE DE METZ</t>
  </si>
  <si>
    <t>CHARGE DE MISSION DU PROCUREUR DE LA REPUBLIQUE</t>
  </si>
  <si>
    <t>2024-1437467 </t>
  </si>
  <si>
    <t>DAP</t>
  </si>
  <si>
    <t>DIRECTION INTERREGIONALE DES SERVICES PENITENTIAIRES DE DIJON</t>
  </si>
  <si>
    <t>SIEGE</t>
  </si>
  <si>
    <t>SECRETAIRE GENERAL</t>
  </si>
  <si>
    <t>EMPLOI DE CONSEILLER ADMINISTRATION  DU MINISTERE DE LA JUSTICE (CAMJ)</t>
  </si>
  <si>
    <t>2024-1459880</t>
  </si>
  <si>
    <t>DIRECTION INTERREGIONALE DES SERVICES PENITENTIAIRES DE LYON</t>
  </si>
  <si>
    <t>DEPARTEMENT DES RESSOURCES HUMAINES ET DES RELATIONS SOCIALES</t>
  </si>
  <si>
    <t>CHEF DE DEPARTEMENT DES RESSOURCES HUMAINES ET DES RELATIONS SOCIALES</t>
  </si>
  <si>
    <t>2024-1451906</t>
  </si>
  <si>
    <t>CENTRE PENITENTIAIRE DE BOURG EN BRESSE</t>
  </si>
  <si>
    <t>RESPONSABLE DU SUIVI DU MARCHE DE GESTION DELEGUEE</t>
  </si>
  <si>
    <t>2024-1449381</t>
  </si>
  <si>
    <t>DIRECTION INTEREGIONALE DES SERVICES PENITENTIAIRES DE PARIS</t>
  </si>
  <si>
    <t>CENTRE PENITENTIAIRE DE MEAUX-CHAUCONIN</t>
  </si>
  <si>
    <t>RESPONSABLE DES SERVICES ADMINISTRATIFS, FINANCIERS ET SUIVI DU MARCHE DE GESTION DELEGUEE</t>
  </si>
  <si>
    <t> 2024-1471408</t>
  </si>
  <si>
    <t>91-Essone</t>
  </si>
  <si>
    <t>CENTRE PENITENTIAIRE DE FLEURY MEROGIS</t>
  </si>
  <si>
    <t>CHARGE DES AFFAIRES GENERALES ET DE LA COORDINATION</t>
  </si>
  <si>
    <t>2024-1457278</t>
  </si>
  <si>
    <t>DIRECTION INTERREGIONALE DES SERVICES PENITENTIAIRES DE RENNES</t>
  </si>
  <si>
    <t>SIÈGE / DEPARTEMENT DES RESSOURCES HUMAINES ET DES RELATIONS SOCIALES</t>
  </si>
  <si>
    <t>DIRECTION DES RESSOURCES HUMAINES ET DES RELATIONS SOCIALES</t>
  </si>
  <si>
    <t>CHARGE DE MISSION PERFORMANCE DES RESSOURCES HUMAINES</t>
  </si>
  <si>
    <t>2024-1457312</t>
  </si>
  <si>
    <t>CENTRE PENITENTIAIRE DE NANTES</t>
  </si>
  <si>
    <t>RESPONSABLE DES SERVICES ADMINISTRATIFS ET FINANCIERS</t>
  </si>
  <si>
    <t>2024-1474346 </t>
  </si>
  <si>
    <t>DIRECTION INTERREGIONALE DES SERVICES PENITENTAIRES DE STRASBOURG</t>
  </si>
  <si>
    <t>ADJOINT A LA CHEFFE DE LA MISSION DU DROIT ET DE L'EXPERTISE JURIDIQUE (MDEJ)</t>
  </si>
  <si>
    <t>2023-1354978</t>
  </si>
  <si>
    <t>DIRECTION INTERREGIONALE DES SERVICES PENITENTIAIRES DE BORDEAUX</t>
  </si>
  <si>
    <t>DEPARTEMENT BUDGET ET FINANCES</t>
  </si>
  <si>
    <t>ADJOINT DU CHEF DE DEPARTEMENT BUDGET ET FINANCES</t>
  </si>
  <si>
    <t>2023-1391628</t>
  </si>
  <si>
    <t>CHEF DE L'UNITE DES ACHATS ET DES MARCHES PUBLICS</t>
  </si>
  <si>
    <t>2023-1414169</t>
  </si>
  <si>
    <t>DEPARTEMENT DES POLITIQUES D'INSERTION, DE PROBATION ET DE LA PREVENTION DE LA RECIDIVE</t>
  </si>
  <si>
    <t>RESPONSABLE DE LA SECTION SANTE ET PREVENTION DU SUICIDE</t>
  </si>
  <si>
    <t>2023-1343670</t>
  </si>
  <si>
    <t>CENTRE PENITENTIAIRE DE BORDEAUX-GRADIGNAN</t>
  </si>
  <si>
    <t>2022-1049372</t>
  </si>
  <si>
    <t xml:space="preserve">CENTRE DE DETENTION DE JOUX LA VILLE </t>
  </si>
  <si>
    <t>SERVICE ADMINISTRATIF ET FINANCIER</t>
  </si>
  <si>
    <t>RESPONSABLE DES SERVICES ADMINISTRATIFS ET FINANCIERS ET GESTION DELEGUEE</t>
  </si>
  <si>
    <t>2023-1125144</t>
  </si>
  <si>
    <t>MAISON D'ARRET DE BESANCON</t>
  </si>
  <si>
    <t xml:space="preserve">RESPONSABLE DES SERVICES ADMINISTRATIFS ET FINANCIERS </t>
  </si>
  <si>
    <t>2023-1323013</t>
  </si>
  <si>
    <t>CENTRE DE DETENTION DE CHATEAUDUN</t>
  </si>
  <si>
    <t>RESPONSABLE DE LA GESTION DELEGUEE</t>
  </si>
  <si>
    <t>2023-1348893 </t>
  </si>
  <si>
    <t>MAISON CENTRALE DE SAINT MAUR</t>
  </si>
  <si>
    <t>2023-1406857</t>
  </si>
  <si>
    <t>SIEGE / DEPARTEMENT DES RESSOURCES HUMAINES ET DES RELATIONS SOCIALES</t>
  </si>
  <si>
    <t>UNITE DE PILOTAGE DES RESSOURCES HUMAINES</t>
  </si>
  <si>
    <t>CHEF D'UNITE</t>
  </si>
  <si>
    <t>2023-1244665</t>
  </si>
  <si>
    <t>DIRECTION INTERREGIONALE DES SERVICES PENITENTIAIRES DE LILLE</t>
  </si>
  <si>
    <t>CENTRE PENITENTIAIRE DE LAON</t>
  </si>
  <si>
    <t>2023-1210899</t>
  </si>
  <si>
    <t xml:space="preserve">  DEPARTEMENT DU BUDGET ET DES FINANCES</t>
  </si>
  <si>
    <t>CHARGE(E) D'ETUDES QUALIFIE(E) EN CHARGE DE DOSSIERS COMPLEXES NECESSITANT UNE TECHNICITE PARTICULIERE</t>
  </si>
  <si>
    <t>2023-1380224</t>
  </si>
  <si>
    <t>DEPARTEMENT DES AFFAIRES IMMOBILIERES</t>
  </si>
  <si>
    <t>CHEF DE L'UNITE D'APPUI AUX AFFAIRES IMMOBILIERES</t>
  </si>
  <si>
    <t>2023-1405615</t>
  </si>
  <si>
    <t xml:space="preserve">DIRECTION INTERREGIONALE DES SERVICES PENITENTIAIRES DE LYON </t>
  </si>
  <si>
    <t>SERVICE PENITENTIAIIRE D'INSERTION ET DE PROBATION DE LA LOIRE</t>
  </si>
  <si>
    <t xml:space="preserve"> RA SAINT ETIENNE</t>
  </si>
  <si>
    <t>2023-1322249</t>
  </si>
  <si>
    <t>DIRECTION INTERREGIONALE DES SERVICES PENITENTIAIRES DE MARSEILLE</t>
  </si>
  <si>
    <t>DEPARTEMENT DES AFFAIRES IMMOBILIERES
UNITE DU SUIVI JURIDIQUE</t>
  </si>
  <si>
    <t>CHEF (FE) D'UNITE DU SUIVI JURIDIQUE</t>
  </si>
  <si>
    <t>2023-1332700</t>
  </si>
  <si>
    <t>MAISON D'ARRET DE DRAGUIGNAN</t>
  </si>
  <si>
    <t xml:space="preserve">2023-1402045 </t>
  </si>
  <si>
    <t>DEPARTEMENT BUDGET FINANCE</t>
  </si>
  <si>
    <t>ADJOINT(E) CHEF DE DEPARTEMENT BUDGET ET FINANCE</t>
  </si>
  <si>
    <t>2023-1402062</t>
  </si>
  <si>
    <t>MAISON CENTRALE D'ARLES</t>
  </si>
  <si>
    <t>2022-1073773</t>
  </si>
  <si>
    <t>DIRECTION INTERREGIONALE DES SERVICES PENITENTIAIRES DE PARIS</t>
  </si>
  <si>
    <t>CENTRE DE FORMATION CONTINUE</t>
  </si>
  <si>
    <t>RESPONSABLE DU CENTRE DE FORMATION CONTINUE</t>
  </si>
  <si>
    <t>2023-1247591</t>
  </si>
  <si>
    <t xml:space="preserve">SIEGE </t>
  </si>
  <si>
    <t>MISSION D'APPUI ET DE CONSEIL / COMMUNICATION</t>
  </si>
  <si>
    <t xml:space="preserve">RESPONSABLE COMMUNICATION </t>
  </si>
  <si>
    <t>4A</t>
  </si>
  <si>
    <t>2023-1288169</t>
  </si>
  <si>
    <t>AUTORITE DE REGULATION ET DE PROGRAMMATION DES EXTRACTIONS JUDICIAIRES (ARPEJ)</t>
  </si>
  <si>
    <t>RESPONSABLE ADMINISTRATIF ET FINANCIER</t>
  </si>
  <si>
    <t>2022-1074258</t>
  </si>
  <si>
    <t>SIEGE / DEPARTEMENT BUDGET ET FINANCES</t>
  </si>
  <si>
    <t>2023-1196471</t>
  </si>
  <si>
    <t>ACHETEUR</t>
  </si>
  <si>
    <t>2022-1050643</t>
  </si>
  <si>
    <t>SIEGE / DEPARTEMENT DES POLITIQUES D'INSERTION PROBATION ET PREVENTION DE LA RECIDIVE</t>
  </si>
  <si>
    <t>RESPONSABLE DU TRAVAIL PENITENTIAIRE</t>
  </si>
  <si>
    <t>2024-1447015</t>
  </si>
  <si>
    <t>SERVICE PENITENTIAIRE D'INSERTION ET DE PROBATION DU VAL DE MARNE</t>
  </si>
  <si>
    <t>RESPONSABLE DES RESSOURCES HUMAINES ET RESPONSABLE BUDGETAIRE</t>
  </si>
  <si>
    <t>2023-1416852</t>
  </si>
  <si>
    <t>DIRECTION INTERREGIONALE DES SERVICES PENITENTIAIRES DE STRASBOURG</t>
  </si>
  <si>
    <t>MAISON D'ARRET DE STRASBOURG</t>
  </si>
  <si>
    <t>SERVICES ADMINISTRATIFS ET FINANCIERS</t>
  </si>
  <si>
    <t>2023-1285898</t>
  </si>
  <si>
    <t>DIRECTION DES SERVICES PENITENTIAIRES D'OUTRE MER (DSPOM)</t>
  </si>
  <si>
    <t>CHEF DE LA CELLULE DE LA REPARTITION DES CREDITS ET DES EMPLOIS</t>
  </si>
  <si>
    <t>2024-1444423</t>
  </si>
  <si>
    <t>Polynésie_française</t>
  </si>
  <si>
    <t>CENTRE PENITENTIAIRE DE FAA'A</t>
  </si>
  <si>
    <t xml:space="preserve">2023-1376184 </t>
  </si>
  <si>
    <t>ECOLE NATIONALE D'ADMINISTRATION PENITENTIAIRE</t>
  </si>
  <si>
    <t>DIRECTION DE LA RECHERCHE ET DE LA DIFFUSION</t>
  </si>
  <si>
    <t>DÉPARTEMENT DES RESSOURCES DOCUMENTAIRES, HISTORIQUES ET ACTIONS CULTURELLES</t>
  </si>
  <si>
    <t>CHEF DE DÉPARTEMENT ET ADJOINT.E AU DIRECTEUR DE LA DIRECTION DE LA RECHERCHE ET DE LA DIFFUSION</t>
  </si>
  <si>
    <t>2024-1445563 </t>
  </si>
  <si>
    <t>SERVICE NATIONAL DU RENSEIGNEMENT PENITENTIAIRE</t>
  </si>
  <si>
    <t>CELLULE INTERREGIONALE DU RENSEIGNEMENT PENITENTIAIRE DE DIJON</t>
  </si>
  <si>
    <t>UNITE INVESTIGATION ET ANALYSE</t>
  </si>
  <si>
    <t>DELEGUE INTERREGIONAL DU RENSEIGNEMENT PENITENTIAIRE</t>
  </si>
  <si>
    <t>2024-1446845</t>
  </si>
  <si>
    <t>CELLULE INTERREGIONALE DU RENSEIGNEMENT PENITENTIAIRE DE RENNES</t>
  </si>
  <si>
    <t>CHEF DE L'UNITÉ INVESTIGATION ET ANALYSE</t>
  </si>
  <si>
    <t>2024-1474279</t>
  </si>
  <si>
    <t>2024-1474344</t>
  </si>
  <si>
    <t>COUR D'APPEL DE NOUMÉA</t>
  </si>
  <si>
    <t/>
  </si>
  <si>
    <t>CHEF DE CABINET DES CHEFS DE COUR</t>
  </si>
  <si>
    <t>COUR DE CASSATION</t>
  </si>
  <si>
    <t>SECRÉTARIAT GÉNÉRAL DE LA PREMIÈRE PRÉSIDENCE</t>
  </si>
  <si>
    <t>SERVICE DES RELATIONS INTERNATIONALES</t>
  </si>
  <si>
    <t>ATTACHÉ D'ADMINISTRATION AU SERVICE DES RELATIONS INTERNATIONALES</t>
  </si>
  <si>
    <t>ECOLE NATIONALE DE LA MAGISTRATURE</t>
  </si>
  <si>
    <t>SECRÉTARIAT GÉNÉRAL DE L'ENM</t>
  </si>
  <si>
    <t>SERVICE DES RESSOURCES HUMAINES</t>
  </si>
  <si>
    <t>RESPONSABLE DU DÉVELOPPEMENT DES RESSOURCES HUMAINES - ADJOINT AU CHEF DE SERVICE</t>
  </si>
  <si>
    <t>SERVICE INFORMATIQUE ET AUDIOVISUEL</t>
  </si>
  <si>
    <t>CHEF DU SERVICE INFORMATIQUE ET AUDIOVISUEL</t>
  </si>
  <si>
    <t>COUR D'APPEL D'AMIENS</t>
  </si>
  <si>
    <t>TRIBUNAL JUDICIAIRE DE SAINT-QUENTIN</t>
  </si>
  <si>
    <t xml:space="preserve">CHARGÉ DE MISSION VIOLENCES INTRAFAMILIALES - CABINET DES CHEFS DE JURIRDICTION </t>
  </si>
  <si>
    <t>COUR D'APPEL DE GRENOBLE</t>
  </si>
  <si>
    <t>TRIBUNAL JUDICIAIRE DE BOURGOIN-JALLIEU</t>
  </si>
  <si>
    <t xml:space="preserve">CHARGÉ DE MISSION JUSTICE DE PROXIMITÉ - CABINET DES CHEFS DE JURIRDICTION </t>
  </si>
  <si>
    <t>TRIBUNAL JUDICIAIRE DE VIENNE</t>
  </si>
  <si>
    <t>TRIBUNAL JUDICIAIRE DE GRENOBLE</t>
  </si>
  <si>
    <t>CONSEIL DÉPARTEMENTAL D'ACCÈS AU DROIT</t>
  </si>
  <si>
    <t>CHARGÉ DE MISSION</t>
  </si>
  <si>
    <t>CHEF DE CABINET DU PROCUREUR DE LA RÉPUBLIQUE</t>
  </si>
  <si>
    <t>ECOLE NATIONALE DES GREFFES</t>
  </si>
  <si>
    <t>PÔLE DIRECTIONNEL</t>
  </si>
  <si>
    <t>SERVICE RESSOURCES HUMAINES</t>
  </si>
  <si>
    <t>COUR D'APPEL DE CHAMBÉRY</t>
  </si>
  <si>
    <t>CHEF DE CABINET DE LA PREMIÈRE PRÉSIDENTE</t>
  </si>
  <si>
    <t>COUR D'APPEL DE POITIERS</t>
  </si>
  <si>
    <t>TRIBUNAL JUDICIAIRE DE NIORT</t>
  </si>
  <si>
    <t>CHARGÉ DE MISSION - CABINET DU PROCUREUR DE LA RÉPUBLIQUE</t>
  </si>
  <si>
    <t>2024-1454359.</t>
  </si>
  <si>
    <t>DIAV</t>
  </si>
  <si>
    <t>CHARGE DE COMMUNICATION</t>
  </si>
  <si>
    <t>2024 -1449301</t>
  </si>
  <si>
    <t>DACG</t>
  </si>
  <si>
    <t>DIRECTION DES AFFAIRES CRIMINELLES ET DES GRACES/EQUIPE PROJET CODE DE PROCEDURE PENALE</t>
  </si>
  <si>
    <t>REDACTEUR(TRICE) EXPERTE(E ) JURIDIQUE</t>
  </si>
  <si>
    <t>2024-1474456</t>
  </si>
  <si>
    <t>DIRECTION DES AFFAIRES CRIMINELLES ET DES GRACES/SOUS-DIRECTION DE LA JUSTICE PENALE SPECIALISEE</t>
  </si>
  <si>
    <t>BUREAU DE LA LUTTE CONTRE LA CRIMINALITE ORGANISEE, LE TERRORISME ET LE BLANCHIMENT</t>
  </si>
  <si>
    <t>ATTACHE(E ) SPECIALISE(E ) - TERRORISME ET RADICALISATION</t>
  </si>
  <si>
    <t>2023-1369486</t>
  </si>
  <si>
    <t>DACS</t>
  </si>
  <si>
    <t>DIRECTION  DES AFFAIRES CIVILES ET DES SCEAU</t>
  </si>
  <si>
    <t>POLE EVALUATION DE LA JUSTICE CIVILE (PEJC)</t>
  </si>
  <si>
    <t>CHARGE D'ETUDE STATISTIQUE- ADJOINT(E) A LA CHEFFE DE POLE</t>
  </si>
  <si>
    <t>2024-1449423</t>
  </si>
  <si>
    <t>DIRECTION  DES AFFAIRES CIVILES ET DES SCEAU/SOUS DIRECTION DES PROFESSIONS JUDICIAIRES ET JURIDIQUES (M)</t>
  </si>
  <si>
    <t>BUREAU DE LA GESTION DES OFFICIERS MINISTERIELS (M2)</t>
  </si>
  <si>
    <t>ADJOINT(E) AU CHEF DE BUREAU</t>
  </si>
  <si>
    <t>2024-1474468</t>
  </si>
  <si>
    <t>REDACTEUR EXPERT CHARGE D'OFFICE DES NOTAIRES EXISTANTS</t>
  </si>
  <si>
    <t>2024-1474474</t>
  </si>
  <si>
    <t>BUREAU DU DROIT CONSTITUTIONNEL ET DU DROIT PUBLIC GENERAL (BDP)</t>
  </si>
  <si>
    <t>REDACTEUR EXPERT</t>
  </si>
  <si>
    <t>2024-1474513</t>
  </si>
  <si>
    <t xml:space="preserve">DEPARTEMENT DE L'ENTRAIDE CIVILE, DU DROIT INTERNATIONAL PRIVE ET EUROPEEN </t>
  </si>
  <si>
    <t>2024-1475699</t>
  </si>
  <si>
    <t>IGJ</t>
  </si>
  <si>
    <t>INSPECTION GENERALE DE LA JUSTICE</t>
  </si>
  <si>
    <t>POLE AUDIT INTERNE</t>
  </si>
  <si>
    <t>AUDITEUR(TRICE) INTERNE</t>
  </si>
  <si>
    <t>2 POSTES</t>
  </si>
  <si>
    <t>2024-1450885</t>
  </si>
  <si>
    <t>SG</t>
  </si>
  <si>
    <t>CABINET DE LA SECRETAIRE GENERALE</t>
  </si>
  <si>
    <t>ADMINISTRATION CENTRALE</t>
  </si>
  <si>
    <t>2023-1370543</t>
  </si>
  <si>
    <t>DELEGATION INTERREGIONALE CENTRE EST</t>
  </si>
  <si>
    <t>DÉPARTEMENT DES ACHATS ET DE L'EXÉCUTION BUDGÉTAIRE ET COMPTABLE</t>
  </si>
  <si>
    <t>CHARGE DE MISSION MAITRISE DES  RSIQUES ET CIF</t>
  </si>
  <si>
    <t>2024-1474537</t>
  </si>
  <si>
    <t>DÉPARTEMENT DES RESSOURCES HUMAINES ET DE L'ACTION SOCIALE</t>
  </si>
  <si>
    <t>CHARGE D'ATTRACTIVITE 
DE FORMATION ET D'ACCOMPAGNEMENT DES CARRIERES</t>
  </si>
  <si>
    <t>2024-1449316</t>
  </si>
  <si>
    <t>DEPARTEMENT INFORMATIQUE ET TELECOMMUNICATIONS</t>
  </si>
  <si>
    <t>CHEF DE DEPARTEMENT</t>
  </si>
  <si>
    <t>2024-1475800</t>
  </si>
  <si>
    <t>DELEGATION INTERREGIONALE GRAND CENTRE</t>
  </si>
  <si>
    <t>DEPARTEMENT IMMOBILIER</t>
  </si>
  <si>
    <t>CHEF DE PROJETS IMMOBILIERS</t>
  </si>
  <si>
    <t>2024-1475802</t>
  </si>
  <si>
    <t>ADMINISTRATEUR RESEAU</t>
  </si>
  <si>
    <t>2024-1475712</t>
  </si>
  <si>
    <t>DÉLÉGATION INTERRÉGIONALE GRAND-EST</t>
  </si>
  <si>
    <t xml:space="preserve">DÉPARTEMENT DES RESSOURCES HUMAINES ET DE L'ACTION SOCIALE </t>
  </si>
  <si>
    <t>PÔLE FORMATION ET RECRUTEMENT</t>
  </si>
  <si>
    <t>CHARGÉ(E) DE FORMATION ET RECRUTEMENT</t>
  </si>
  <si>
    <t>2024-1475726</t>
  </si>
  <si>
    <t>RESPONSABLE D'ATTRACTIVITÉ, FORMATION ET ACCOMPAGNEMENT DES CARRIÈRES</t>
  </si>
  <si>
    <t>2024-1475771</t>
  </si>
  <si>
    <t>PÔLE ACHATS</t>
  </si>
  <si>
    <t>CHEF(FE) DE  PÔLE ACHAT</t>
  </si>
  <si>
    <t>2024-1449424</t>
  </si>
  <si>
    <t xml:space="preserve">DELEGATION INTERREGIONALE GRAND NORD </t>
  </si>
  <si>
    <t>CHEF.FE DE PROJETS IMMOBILIERS</t>
  </si>
  <si>
    <t>2024-1449425</t>
  </si>
  <si>
    <t>DEPARTEMENT INFORMATIQUE ET DES TELECOMMUNICATIONS</t>
  </si>
  <si>
    <t>ADMINISTRATEUR .TRICE  SIC</t>
  </si>
  <si>
    <t>2024-1475779</t>
  </si>
  <si>
    <t>DEPARTEMENT DES RESSOURCES HUMAINES ET DE L'ACTION SOCIALE</t>
  </si>
  <si>
    <t>2024-1474549</t>
  </si>
  <si>
    <t>DELEGATION INTERREGIONALE GRAND OUEST</t>
  </si>
  <si>
    <t>DEPARTEMENT DES ACHATS ET DE L'EXECUTION BUDGETAIRE ET COMPTABLE</t>
  </si>
  <si>
    <t>UNITE DES DEPENSES EN MODE FACTURIER</t>
  </si>
  <si>
    <t>RESPONSABLE D'UNITE ET EXPERT(E) PERFORMANCE FINANCIERE</t>
  </si>
  <si>
    <t>2024-1449427</t>
  </si>
  <si>
    <t>CHEF DE DOMAINE SSI</t>
  </si>
  <si>
    <t>2024-1449429</t>
  </si>
  <si>
    <t>ADJOINT(E) CHEF DIT</t>
  </si>
  <si>
    <t>2023-1370562</t>
  </si>
  <si>
    <t>CHEF DE DOMAINE SYSTÈME D'INFORMATION ET POSTE DE TRAVAIL</t>
  </si>
  <si>
    <t>2024-1449560</t>
  </si>
  <si>
    <t>DELEGATION INTERREGIONALE PARIS-ILE-DE-France</t>
  </si>
  <si>
    <t>POLE BUDGETAIRE ET COMPTABLE</t>
  </si>
  <si>
    <t>RESPONSABLE DES MARCHES PUBLICS ET FINANCES (F/H)</t>
  </si>
  <si>
    <t>2023-1370644</t>
  </si>
  <si>
    <t>POLE ACHATS-CONTRÔLE INTERNE FINANCIER</t>
  </si>
  <si>
    <t>CHARGEE-CHARGE DE MISSION EN INGENIERIE D'ACHAT</t>
  </si>
  <si>
    <t>2023-1370646</t>
  </si>
  <si>
    <t>CHARGEE-CHARGE DE MISSION CONTRÔLE INTERNE FINANCIER</t>
  </si>
  <si>
    <t>2024-1475782</t>
  </si>
  <si>
    <t>REFERENTE-REFERENT SST</t>
  </si>
  <si>
    <t>2024-1475794</t>
  </si>
  <si>
    <t>DELEGATION INTERREGIONALE SUD</t>
  </si>
  <si>
    <t xml:space="preserve">ADMINISTRATEUR SYSTÈME </t>
  </si>
  <si>
    <t>2024-1449347</t>
  </si>
  <si>
    <t>CHEF DE PROJET IMMOBILIER</t>
  </si>
  <si>
    <t>2024-1449349</t>
  </si>
  <si>
    <t>CHEF DU POLE PERFORMANCE FINANCIERE</t>
  </si>
  <si>
    <t>2024-1475961</t>
  </si>
  <si>
    <t>DELEGATION INTERREGIONAL SUD-EST</t>
  </si>
  <si>
    <t>PÔLE FORMATION</t>
  </si>
  <si>
    <t>ADJOINT.E AU RESPONSABLE DE LA FORMATION ET DE L'ACCOMPAGNEMENT DES PARCOURS PROFESSIONNELS</t>
  </si>
  <si>
    <t>2024-1475805</t>
  </si>
  <si>
    <t>DIRECTION DU NUMERIQUE/EM</t>
  </si>
  <si>
    <t>MISSION DUT</t>
  </si>
  <si>
    <t>CHEF DE LA MISSION DUT</t>
  </si>
  <si>
    <t>2024-1475823</t>
  </si>
  <si>
    <t>EXPERT(E) réseaux et télécom</t>
  </si>
  <si>
    <t>2024-1475838</t>
  </si>
  <si>
    <t>CHEF DE POLE</t>
  </si>
  <si>
    <t>2024-1475856</t>
  </si>
  <si>
    <t>INGENIEUR SAUVEGARDE STOCKAGE</t>
  </si>
  <si>
    <t>2024-1475872</t>
  </si>
  <si>
    <t>2023-1422551</t>
  </si>
  <si>
    <t>BUREAU ACCES AU DROIT ET MEDIATION</t>
  </si>
  <si>
    <t>ADJOINT CHEF DU BUREAU</t>
  </si>
  <si>
    <t>2023-1370502</t>
  </si>
  <si>
    <t>CELLULE DE SYNTHESE</t>
  </si>
  <si>
    <t>ADJOINT CHEF DE LA CELLULE</t>
  </si>
  <si>
    <t>2023-1422558</t>
  </si>
  <si>
    <t>SYSTÈME D'INFORMATION DE L'AIDE JURIDICTIONNELLE</t>
  </si>
  <si>
    <t>CHEF DU POLE ACCOMPAGNEMENT AU CHANGEMENT</t>
  </si>
  <si>
    <t>2024-1475884</t>
  </si>
  <si>
    <t>SERVICE DE L'EXPERTISE ET DE LA MODERNISATION / SOUS-DIRECTION DES AFFAIRES JURIDIQUES GENERALES ET DU CONTENTIEUX</t>
  </si>
  <si>
    <t>BUREAU DU CONTENTIEUX ADMINISTRATIF ET DU CONSEIL</t>
  </si>
  <si>
    <t>PÔLE PENITENTIAIRE/ STATUTAIRE</t>
  </si>
  <si>
    <t>CONSULTANT JURIDIQUE</t>
  </si>
  <si>
    <t>2024-1449433</t>
  </si>
  <si>
    <t>SERVICE DES FINANCES, DES ACHATS ET DE LA CONFORMITE / SOUS-DIRECTION DE LA PERFORMANCE FINANCIÈRE ET DE LA CONFORMITE</t>
  </si>
  <si>
    <t>BUREAU DE LA RÉGLEMENTATION ET DE L’EXÉCUTION FINANCIÈRES</t>
  </si>
  <si>
    <t>REFERENT TRANSFORMATION FINANCIERE</t>
  </si>
  <si>
    <t>2024-1449434</t>
  </si>
  <si>
    <t>SERVICE DES FINANCES, DES ACHATS ET DE LA CONFORMITE / SOUS-DIRECTION DE LA PERFORMANCE FINANCIERE ET DE LA CONFORMITE</t>
  </si>
  <si>
    <t>BUREAU DES PRESTATIONS FINANCIERES DE L'ADMINISTRATION CENTRALE</t>
  </si>
  <si>
    <t>ADJOINT(E)  A LA CHEFFE DU BUREAU</t>
  </si>
  <si>
    <t>2024-1476987</t>
  </si>
  <si>
    <t>2024-1476990</t>
  </si>
  <si>
    <t>2024-1475963</t>
  </si>
  <si>
    <t>ACHETEUR EXPERT</t>
  </si>
  <si>
    <t>2024-1476993</t>
  </si>
  <si>
    <t>ADJOINT CHEF DE BUREAU</t>
  </si>
  <si>
    <t>2024-1478212</t>
  </si>
  <si>
    <t>SERVICE DES RESSOURCES HUMAINES/SOUS-DIRECTION DES POLITIQUES STATUTAIRE ET SALARIALE MINISTERIELLES ET DE LA GESTION DES RESSOURCES HUMAINES DE L'ADMINISTRATION CENTRALE</t>
  </si>
  <si>
    <t>BUREAU DE LA GESTION COLLECTIVE DES CORPS COMMUNS</t>
  </si>
  <si>
    <t>CHEF(FE) DE SECTION PILOTAGE DE LA GESTION MINISTERIELLE DES CORPS COMMUNS</t>
  </si>
  <si>
    <t>2024-1478218</t>
  </si>
  <si>
    <t>CHARGE(E) DE MISSION AFFAIRES DISCIPLINAIRES ET EVALUATION</t>
  </si>
  <si>
    <t>2024-1476986</t>
  </si>
  <si>
    <t>CHEF DU BUREAU</t>
  </si>
  <si>
    <t>2023-1396611</t>
  </si>
  <si>
    <t>SERVICE DES RESSOURCES HUMAINES/SOUS DIRECTION DES PARCOURS PROFESSIONNELS</t>
  </si>
  <si>
    <t>BUREAU DE L'ENCADREMENT SUPERIEUR</t>
  </si>
  <si>
    <t>CHARGE D'ETUDES</t>
  </si>
  <si>
    <t>2024-1475785</t>
  </si>
  <si>
    <t>SERVICE DU PILOTAGE ET DU SOUTIEN DE PROXIMITE / DEPARTEMENT DU PILOTAGE DES EMPLOIS ET DES CREDITS DU TITRE II</t>
  </si>
  <si>
    <t>BUREAU DE LA PROGRAMMATION ET DE LA SYNTHESE DU TITRE II</t>
  </si>
  <si>
    <t>2024-1477156</t>
  </si>
  <si>
    <t>2024-1477162</t>
  </si>
  <si>
    <t>2024-1449436</t>
  </si>
  <si>
    <t xml:space="preserve">SERVICE DU PILOTAGE ET DU SOUTIEN DE PROXIMITE/ DEPARTEMENT DEFENSE SURETE SECURITE </t>
  </si>
  <si>
    <t>POLE ETUDES ET PLANIFICATION</t>
  </si>
  <si>
    <t>CHARGE(E) D'OPERATIONS SUIVI DE TRAVAUX DE SECURISATION</t>
  </si>
  <si>
    <t xml:space="preserve">REPUBLICATION
</t>
  </si>
  <si>
    <t>2024-1449538</t>
  </si>
  <si>
    <t>SERVICE DU PILOTAGE ET DU SOUTIEN DE PROXIMITE / DEPARTEMENT DE LA QUALITE ET DU PILOTAGE</t>
  </si>
  <si>
    <t>ADJOINT(E) A LA CHEFFE DE DEPARTEMENT</t>
  </si>
  <si>
    <t>2024-1478399</t>
  </si>
  <si>
    <t>CHARGE DE MISSION</t>
  </si>
  <si>
    <t>2023-1396567</t>
  </si>
  <si>
    <t>SERVICE DU PILOTAGE ET DU SOUTIEN DE PROXIMITE / DEPARTEMENT DU PILOTAGE DES RESSOURCES FINANCIERES ET IMMOBILIERES</t>
  </si>
  <si>
    <t>BUREAU DE LA PROGRAMMATION ET DE LA SYNTHESE</t>
  </si>
  <si>
    <t>2024-1449438</t>
  </si>
  <si>
    <t>CHARGE DE PILOTAGE ET DE SYNTHESE BUDGETAIRE</t>
  </si>
  <si>
    <t>2023-1396592</t>
  </si>
  <si>
    <t>BUREAU DU PILOTAGE DE LA GESTION</t>
  </si>
  <si>
    <t>2024-1449439</t>
  </si>
  <si>
    <t>ADJOINT AU CHEF DE BUREAU EN CHARGE DE MATIÈRE PÉNALE</t>
  </si>
  <si>
    <t>AGENT MIS A DISPOSITION DU SGAE</t>
  </si>
  <si>
    <t xml:space="preserve">2024-1449440 </t>
  </si>
  <si>
    <t>ADJOINT AU CHEF DE BUREAU EN CHARGE DE SUJETS TRANSVERSAUX</t>
  </si>
  <si>
    <t>2024-1471292</t>
  </si>
  <si>
    <t>AGENCE DU TRAVAIL D'INTERET GENERAL ET DE L'INSERTION PROFESSIONNELLE DES PERSONNES PLACEES SOUS MAIN DE JUSTICE (ATIGIP)</t>
  </si>
  <si>
    <t>SERVICE DES POLITIQUES ET DE L'ACCOMPAGNEMENT VERS L'EMPLOI</t>
  </si>
  <si>
    <t>SERVICE DES POLITIQUES ET DE L'ACCOMPAGNEMENT VERS L'EMPLOI DES PERSONNES PLACEES SOUS MAIN DE JUSTICE</t>
  </si>
  <si>
    <t xml:space="preserve">CHEF DU SERVICE </t>
  </si>
  <si>
    <t>2024-1471326</t>
  </si>
  <si>
    <t xml:space="preserve">ADJOINT AU CHEF DU SERVICE </t>
  </si>
  <si>
    <t>2023-1288035</t>
  </si>
  <si>
    <t>SERVICE DU TRAVAIL D'INTERET GENERAL</t>
  </si>
  <si>
    <t>RESPONSABLE DE LA POLITIQUE DE DEVELOPPEMENT DE LA PEINE DE TRAVAIL D'INTERET GENERAL - RESEAU MINISTERE DE LA JUSTICE</t>
  </si>
  <si>
    <t>2023-1125252</t>
  </si>
  <si>
    <t>RESPONSABLE DE LA SECURITE DES SYSTEMES D'INFORMATION</t>
  </si>
  <si>
    <t>2023-1288137</t>
  </si>
  <si>
    <t>SOUS-DIRECTION DE L'EXPERTISE (EX)</t>
  </si>
  <si>
    <t>BUREAU DE LA DONNEE, DE LA RECHERCHE ET DE L'EVALUATION (EX3)</t>
  </si>
  <si>
    <t>SECTION ANALYSE DE DONNEES</t>
  </si>
  <si>
    <t>DATA SCIENTIST (F/H)</t>
  </si>
  <si>
    <t>2024-1444258</t>
  </si>
  <si>
    <t>SOUS-DIRECTION DES RESSOURCES HUMAINES  ET DES RELATIONS SOCIALES (RH)</t>
  </si>
  <si>
    <t>MISSION PERFORMANCE ET QUALITE DE LA GESTION DES RESSOURCES HUMAINES (MPQRH)</t>
  </si>
  <si>
    <t>SECTION "APPUI AU PILOTAGE ET MAITRISE DES RISQUES"</t>
  </si>
  <si>
    <t xml:space="preserve">CHEF DE SECTION </t>
  </si>
  <si>
    <t>2024-1444265</t>
  </si>
  <si>
    <t>SOUS-DIRECTION DES RESSOURCES HUMAINES ET DES RELATIONS SOCIALES (RH)</t>
  </si>
  <si>
    <t>BUREAU DE LA GESTION DES PERSONNELS (RH4)</t>
  </si>
  <si>
    <t>SECTION "PERSONNELS ADMINISTRATIFS ET TECHNIQUES"</t>
  </si>
  <si>
    <t>CHEF DE SECTION</t>
  </si>
  <si>
    <t>2024-1471273</t>
  </si>
  <si>
    <t>BUREAU DE LA GESTION PREVISIONNELLE DES EFFECTIFS, DES EMPLOIS ET DES CREDITS DES PERSONNELS (RH3)</t>
  </si>
  <si>
    <t>SECTION CREDITS ET REMUNERATIONS</t>
  </si>
  <si>
    <t>2024-1471259</t>
  </si>
  <si>
    <t>BUREAU DE LA GESTION PERSONNALISEE DES CORPS DE DIRECTION (RH5)</t>
  </si>
  <si>
    <t>SECTION DE LA GESTION DES ATTACHES, DES DIRECTEURS TECHNIQUES ET DES PSYCHOLOGUES</t>
  </si>
  <si>
    <t>ADJOINT AU CHEF DE SECTION</t>
  </si>
  <si>
    <t>2024-1478287</t>
  </si>
  <si>
    <t>2024-1471380</t>
  </si>
  <si>
    <t>SOUS-DIRECTION DU PILOTAGE ET DU SOUTIEN DES SERVICES (PS)</t>
  </si>
  <si>
    <t>BUREAU DE LA SYNTHESE (PS1)</t>
  </si>
  <si>
    <t>SECTION DE LA REGLEMENTATION FINANCIERE ET COMPTABLE</t>
  </si>
  <si>
    <t>2024-1444316</t>
  </si>
  <si>
    <t xml:space="preserve">BUREAU DE LA PERFORMANCE (PS5) </t>
  </si>
  <si>
    <t>POLE ACHATS</t>
  </si>
  <si>
    <t>ACHETEUR PUBLIC</t>
  </si>
  <si>
    <t>2024-1474572</t>
  </si>
  <si>
    <t>DIRECTION INTERRÉGIONALE DE LA PROTECTION JUDICIAIRE DE LA JEUNESSE CENTRE EST</t>
  </si>
  <si>
    <t>DIRECTION INTERRÉGIONALE DE LA PROTECTION JUDICIAIRE DE LA JEUNESSE CE</t>
  </si>
  <si>
    <t>DIRECTION DES RESSOURCES HUMAINES</t>
  </si>
  <si>
    <t>CONSEILLER'ÈRE MOBILITE CARRIÈRE</t>
  </si>
  <si>
    <t>2024-1474227</t>
  </si>
  <si>
    <t>DIRECTION INTERRÉGIONALE DE LA PROTECTION JUDICIAIRE DE LA JEUNESSE GRAND CENTRE</t>
  </si>
  <si>
    <t>DIRECTION INTERRÉGIONALE DE LA PROTECTION JUDICIAIRE DE LA JEUNESSE GC</t>
  </si>
  <si>
    <t>DIRECTION DE L'ÉVALUATION, DE LA PROGRAMMATION ET DES AFFAIRES FINANCIÈRES ET IMMOBILIÈRES</t>
  </si>
  <si>
    <t>CHARGÉ'E  DU CONTRÔLE INTERNE FINANCIER</t>
  </si>
  <si>
    <t>2024-1446947</t>
  </si>
  <si>
    <t>DIRECTION INTERRÉGIONALE DE LA PROTECTION JUDICIAIRE DE LA JEUNESSE GRAND EST</t>
  </si>
  <si>
    <t>DIRECTION TERRITORIALE MEURTHE ET MOSELLE MEUSE VOSGES 54 55 88 SIÈGE À NANCY</t>
  </si>
  <si>
    <t>RESPONSABLE DE L'APPUI AU PILOTAGE TERRITORIAL (RAPT)</t>
  </si>
  <si>
    <t>2024-1474413</t>
  </si>
  <si>
    <t>DIRECTION INTERRÉGIONALE DE LA PROTECTION JUDICIAIRE DE LA JEUNESSE GE</t>
  </si>
  <si>
    <t>2022-993718</t>
  </si>
  <si>
    <t>RESPONSABLE IMMOBILIER</t>
  </si>
  <si>
    <t>2024-1469650</t>
  </si>
  <si>
    <t>DIRECTION INTERRÉGIONALE DE LA PROTECTION JUDICIAIRE DE LA JEUNESSE GRAND NORD</t>
  </si>
  <si>
    <t>DIRECTION INTERRÉGIONALE DE LA PROTECTION JUDICIAIRE DE LA JEUNESSE GN</t>
  </si>
  <si>
    <t>RESPONSABLE DES AFFAIRES FINANCIÈRES EN DEPAFI</t>
  </si>
  <si>
    <t>2024-1469656</t>
  </si>
  <si>
    <t>2024-1469712</t>
  </si>
  <si>
    <t>DIRECTION TERRITORIALE PAS DE CALAIS</t>
  </si>
  <si>
    <t>2024-1445615</t>
  </si>
  <si>
    <t>DIRECTION TERRITORIALE NORD</t>
  </si>
  <si>
    <t>2024-1474337</t>
  </si>
  <si>
    <t>DIRECTION INTERRÉGIONALE DE LA PROTECTION JUDICIAIRE DE LA JEUNESSE GRAND OUEST</t>
  </si>
  <si>
    <t>DIRECTION INTERRÉGIONALE DE LA PROTECTION JUDICIAIRE DE LA JEUNESSE GO</t>
  </si>
  <si>
    <t>DIRECTION INTERRÉGIONALE DE LA PROTECTION JUDICIAIRE DE LA JEUNESSE ILE DE FRANCE OUTRE MER</t>
  </si>
  <si>
    <t>DIRECTION INTERRÉGIONALE DE LA PROTECTION JUDICIAIRE DE LA JEUNESSE IFOM</t>
  </si>
  <si>
    <t>RESPONSABLE CONTRÔLE INTERNE BUDGETAIRE ET COMPTABLE</t>
  </si>
  <si>
    <t>DIRECTION TERRITORIALE PARIS SIÈGE À PARIS</t>
  </si>
  <si>
    <t>2024-1472694</t>
  </si>
  <si>
    <t>DIRECTION INTERRÉGIONALE DE LA PROTECTION JUDICIAIRE DE LA JEUNESSE SUD EST</t>
  </si>
  <si>
    <t>DIRECTION INTERRÉGIONALE DE LA PROTECTION JUDICIAIRE DE LA JEUNESSE SE</t>
  </si>
  <si>
    <t>2023-1422755</t>
  </si>
  <si>
    <t>DIRECTION INTERRÉGIONALE DE LA PROTECTION JUDICIAIRE DE LA JEUNESSE SUD OUEST</t>
  </si>
  <si>
    <t>DIRECTION TERRITORIALE AQUITAINE SUD SIÈGE À MONT DE MARSAN</t>
  </si>
  <si>
    <t>DATE DE PRISE DE FONCTION FIXEE PAR PRINCIPE  : 01/06/2024</t>
  </si>
  <si>
    <t>LISTE DES POSTES OFFERTS A LA MOBILITE SUR DES POSTES D'ATTACHE D'ADMINISTRATION DE L'ETAT DU MINISTERE DE LA JUSTICE ET DES EMPLOIS DE CAMJ</t>
  </si>
  <si>
    <t>2024-1479570</t>
  </si>
  <si>
    <t>POLE DE L'EVALUATION ET DE LA PROSPECTIVE</t>
  </si>
  <si>
    <t>STATISTICIEN CARTOGRAPHE ECONOMETRE DATA SCIENTIST - DSJ (F/H)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</si>
</sst>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name val="Marianne"/>
      <family val="3"/>
    </font>
    <font>
      <b/>
      <i/>
      <u/>
      <sz val="8"/>
      <color theme="3" tint="0.39997558519241921"/>
      <name val="Marianne"/>
      <family val="3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sz val="9"/>
      <name val="Marianne"/>
      <family val="3"/>
    </font>
    <font>
      <b/>
      <sz val="8"/>
      <name val="Marianne"/>
      <family val="3"/>
      <charset val="1"/>
    </font>
    <font>
      <b/>
      <sz val="8"/>
      <color rgb="FFFF0000"/>
      <name val="Marianne"/>
      <family val="3"/>
      <charset val="1"/>
    </font>
    <font>
      <sz val="8"/>
      <name val="Tahoma"/>
      <family val="2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10"/>
      <name val="Marianne"/>
      <family val="3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sz val="11"/>
      <name val="Marianne"/>
      <family val="3"/>
    </font>
    <font>
      <u/>
      <sz val="10"/>
      <color indexed="4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7">
    <xf numFmtId="0" fontId="0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40" fillId="62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6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40" fillId="6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40" fillId="6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66" borderId="0" applyNumberFormat="0" applyBorder="0" applyAlignment="0" applyProtection="0"/>
    <xf numFmtId="0" fontId="8" fillId="28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40" fillId="6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40" fillId="6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40" fillId="69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0" fillId="70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40" fillId="7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72" borderId="0" applyNumberFormat="0" applyBorder="0" applyAlignment="0" applyProtection="0"/>
    <xf numFmtId="0" fontId="8" fillId="28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40" fillId="7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10" fillId="17" borderId="1" applyNumberFormat="0" applyAlignment="0" applyProtection="0"/>
    <xf numFmtId="0" fontId="10" fillId="45" borderId="1" applyNumberFormat="0" applyAlignment="0" applyProtection="0"/>
    <xf numFmtId="0" fontId="10" fillId="46" borderId="1" applyNumberFormat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42" fillId="74" borderId="14" applyNumberFormat="0" applyAlignment="0" applyProtection="0"/>
    <xf numFmtId="0" fontId="10" fillId="45" borderId="1" applyNumberFormat="0" applyAlignment="0" applyProtection="0"/>
    <xf numFmtId="0" fontId="10" fillId="45" borderId="1" applyNumberFormat="0" applyAlignment="0" applyProtection="0"/>
    <xf numFmtId="0" fontId="11" fillId="0" borderId="2" applyNumberFormat="0" applyFill="0" applyAlignment="0" applyProtection="0"/>
    <xf numFmtId="0" fontId="43" fillId="0" borderId="15" applyNumberFormat="0" applyFill="0" applyAlignment="0" applyProtection="0"/>
    <xf numFmtId="0" fontId="11" fillId="0" borderId="2" applyNumberFormat="0" applyFill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6" fillId="10" borderId="3" applyNumberForma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3" fillId="45" borderId="3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44" fillId="76" borderId="14" applyNumberFormat="0" applyAlignment="0" applyProtection="0"/>
    <xf numFmtId="0" fontId="12" fillId="5" borderId="1" applyNumberFormat="0" applyAlignment="0" applyProtection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77" borderId="0" applyNumberFormat="0" applyBorder="0" applyAlignment="0" applyProtection="0"/>
    <xf numFmtId="0" fontId="13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4" fontId="3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47" fillId="78" borderId="0" applyNumberFormat="0" applyBorder="0" applyAlignment="0" applyProtection="0"/>
    <xf numFmtId="0" fontId="14" fillId="9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3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1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46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6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34" fillId="0" borderId="0"/>
    <xf numFmtId="0" fontId="49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protection locked="0"/>
    </xf>
    <xf numFmtId="0" fontId="38" fillId="0" borderId="0">
      <protection locked="0"/>
    </xf>
    <xf numFmtId="0" fontId="2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50" fillId="79" borderId="0" applyNumberFormat="0" applyBorder="0" applyAlignment="0" applyProtection="0"/>
    <xf numFmtId="0" fontId="15" fillId="8" borderId="0" applyNumberFormat="0" applyBorder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16" fillId="17" borderId="4" applyNumberFormat="0" applyAlignment="0" applyProtection="0"/>
    <xf numFmtId="0" fontId="16" fillId="45" borderId="4" applyNumberFormat="0" applyAlignment="0" applyProtection="0"/>
    <xf numFmtId="0" fontId="16" fillId="46" borderId="4" applyNumberFormat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51" fillId="74" borderId="17" applyNumberFormat="0" applyAlignment="0" applyProtection="0"/>
    <xf numFmtId="0" fontId="16" fillId="45" borderId="4" applyNumberFormat="0" applyAlignment="0" applyProtection="0"/>
    <xf numFmtId="0" fontId="16" fillId="45" borderId="4" applyNumberFormat="0" applyAlignment="0" applyProtection="0"/>
    <xf numFmtId="0" fontId="32" fillId="0" borderId="0"/>
    <xf numFmtId="0" fontId="34" fillId="0" borderId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19" fillId="0" borderId="5" applyNumberFormat="0" applyFill="0" applyAlignment="0" applyProtection="0"/>
    <xf numFmtId="0" fontId="28" fillId="0" borderId="6" applyNumberFormat="0" applyFill="0" applyAlignment="0" applyProtection="0"/>
    <xf numFmtId="0" fontId="54" fillId="0" borderId="18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7" applyNumberFormat="0" applyFill="0" applyAlignment="0" applyProtection="0"/>
    <xf numFmtId="0" fontId="29" fillId="0" borderId="7" applyNumberFormat="0" applyFill="0" applyAlignment="0" applyProtection="0"/>
    <xf numFmtId="0" fontId="55" fillId="0" borderId="19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21" fillId="0" borderId="8" applyNumberFormat="0" applyFill="0" applyAlignment="0" applyProtection="0"/>
    <xf numFmtId="0" fontId="30" fillId="0" borderId="9" applyNumberFormat="0" applyFill="0" applyAlignment="0" applyProtection="0"/>
    <xf numFmtId="0" fontId="56" fillId="0" borderId="2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0" applyNumberFormat="0" applyFill="0" applyAlignment="0" applyProtection="0"/>
    <xf numFmtId="0" fontId="22" fillId="0" borderId="11" applyNumberFormat="0" applyFill="0" applyAlignment="0" applyProtection="0"/>
    <xf numFmtId="0" fontId="57" fillId="0" borderId="2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23" fillId="49" borderId="12" applyNumberFormat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58" fillId="80" borderId="22" applyNumberFormat="0" applyAlignment="0" applyProtection="0"/>
    <xf numFmtId="0" fontId="23" fillId="47" borderId="12" applyNumberFormat="0" applyAlignment="0" applyProtection="0"/>
    <xf numFmtId="0" fontId="2" fillId="0" borderId="0"/>
    <xf numFmtId="0" fontId="4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6" fillId="0" borderId="0"/>
    <xf numFmtId="0" fontId="76" fillId="0" borderId="0" applyNumberFormat="0" applyFill="0" applyBorder="0" applyProtection="0">
      <alignment vertical="top"/>
      <protection locked="0"/>
    </xf>
    <xf numFmtId="0" fontId="4" fillId="0" borderId="0"/>
  </cellStyleXfs>
  <cellXfs count="31">
    <xf numFmtId="0" fontId="0" fillId="0" borderId="0" xfId="0"/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13" xfId="0" applyFont="1" applyFill="1" applyBorder="1" applyAlignment="1">
      <alignment horizontal="center" vertical="center" wrapText="1"/>
    </xf>
    <xf numFmtId="0" fontId="63" fillId="0" borderId="13" xfId="0" applyNumberFormat="1" applyFont="1" applyFill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2" fillId="82" borderId="13" xfId="0" applyFont="1" applyFill="1" applyBorder="1" applyAlignment="1">
      <alignment horizontal="center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3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Border="1" applyAlignment="1">
      <alignment horizontal="center" vertical="center" wrapText="1"/>
    </xf>
    <xf numFmtId="0" fontId="4" fillId="0" borderId="0" xfId="0" applyFont="1"/>
    <xf numFmtId="0" fontId="67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8" fillId="0" borderId="0" xfId="0" applyFont="1" applyBorder="1" applyAlignment="1">
      <alignment horizontal="center" vertical="center" wrapText="1"/>
    </xf>
    <xf numFmtId="0" fontId="4" fillId="0" borderId="0" xfId="930"/>
    <xf numFmtId="0" fontId="4" fillId="83" borderId="0" xfId="930" applyFill="1"/>
    <xf numFmtId="0" fontId="0" fillId="0" borderId="0" xfId="0" applyAlignment="1">
      <alignment wrapText="1"/>
    </xf>
    <xf numFmtId="0" fontId="4" fillId="82" borderId="13" xfId="873" applyFont="1" applyFill="1" applyBorder="1" applyAlignment="1" applyProtection="1">
      <alignment horizontal="center" vertical="center" wrapText="1"/>
    </xf>
    <xf numFmtId="0" fontId="3" fillId="82" borderId="13" xfId="873" applyFill="1" applyBorder="1" applyAlignment="1" applyProtection="1">
      <alignment horizontal="center" vertical="center" wrapText="1"/>
    </xf>
    <xf numFmtId="0" fontId="75" fillId="82" borderId="13" xfId="930" applyFont="1" applyFill="1" applyBorder="1" applyAlignment="1">
      <alignment horizontal="center" vertical="center" wrapText="1"/>
    </xf>
    <xf numFmtId="0" fontId="61" fillId="81" borderId="24" xfId="0" applyFont="1" applyFill="1" applyBorder="1" applyAlignment="1">
      <alignment horizontal="center" vertical="center" wrapText="1"/>
    </xf>
    <xf numFmtId="0" fontId="61" fillId="81" borderId="23" xfId="0" applyFont="1" applyFill="1" applyBorder="1" applyAlignment="1">
      <alignment horizontal="center" vertical="center" wrapText="1"/>
    </xf>
    <xf numFmtId="0" fontId="61" fillId="81" borderId="25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</cellXfs>
  <cellStyles count="2837">
    <cellStyle name="20 % - Accent1 10" xfId="1" xr:uid="{00000000-0005-0000-0000-000000000000}"/>
    <cellStyle name="20 % - Accent1 10 2" xfId="2131" xr:uid="{00000000-0005-0000-0000-000001000000}"/>
    <cellStyle name="20 % - Accent1 10 3" xfId="1429" xr:uid="{00000000-0005-0000-0000-000002000000}"/>
    <cellStyle name="20 % - Accent1 11" xfId="2" xr:uid="{00000000-0005-0000-0000-000003000000}"/>
    <cellStyle name="20 % - Accent1 11 2" xfId="2132" xr:uid="{00000000-0005-0000-0000-000004000000}"/>
    <cellStyle name="20 % - Accent1 11 3" xfId="1430" xr:uid="{00000000-0005-0000-0000-000005000000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3" xfId="1431" xr:uid="{00000000-0005-0000-0000-00000A000000}"/>
    <cellStyle name="20 % - Accent1 2 11" xfId="6" xr:uid="{00000000-0005-0000-0000-00000B000000}"/>
    <cellStyle name="20 % - Accent1 2 11 2" xfId="2134" xr:uid="{00000000-0005-0000-0000-00000C000000}"/>
    <cellStyle name="20 % - Accent1 2 11 3" xfId="1432" xr:uid="{00000000-0005-0000-0000-00000D000000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3" xfId="1434" xr:uid="{00000000-0005-0000-0000-000012000000}"/>
    <cellStyle name="20 % - Accent1 2 2 3" xfId="10" xr:uid="{00000000-0005-0000-0000-000013000000}"/>
    <cellStyle name="20 % - Accent1 2 2 3 2" xfId="2137" xr:uid="{00000000-0005-0000-0000-000014000000}"/>
    <cellStyle name="20 % - Accent1 2 2 3 3" xfId="1435" xr:uid="{00000000-0005-0000-0000-000015000000}"/>
    <cellStyle name="20 % - Accent1 2 2 4" xfId="11" xr:uid="{00000000-0005-0000-0000-000016000000}"/>
    <cellStyle name="20 % - Accent1 2 2 4 2" xfId="2138" xr:uid="{00000000-0005-0000-0000-000017000000}"/>
    <cellStyle name="20 % - Accent1 2 2 4 3" xfId="1436" xr:uid="{00000000-0005-0000-0000-000018000000}"/>
    <cellStyle name="20 % - Accent1 2 2 5" xfId="12" xr:uid="{00000000-0005-0000-0000-000019000000}"/>
    <cellStyle name="20 % - Accent1 2 2 5 2" xfId="2139" xr:uid="{00000000-0005-0000-0000-00001A000000}"/>
    <cellStyle name="20 % - Accent1 2 2 5 3" xfId="1437" xr:uid="{00000000-0005-0000-0000-00001B000000}"/>
    <cellStyle name="20 % - Accent1 2 2 6" xfId="13" xr:uid="{00000000-0005-0000-0000-00001C000000}"/>
    <cellStyle name="20 % - Accent1 2 2 6 2" xfId="2140" xr:uid="{00000000-0005-0000-0000-00001D000000}"/>
    <cellStyle name="20 % - Accent1 2 2 6 3" xfId="1438" xr:uid="{00000000-0005-0000-0000-00001E000000}"/>
    <cellStyle name="20 % - Accent1 2 2 7" xfId="2135" xr:uid="{00000000-0005-0000-0000-00001F000000}"/>
    <cellStyle name="20 % - Accent1 2 2 8" xfId="1433" xr:uid="{00000000-0005-0000-0000-000020000000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3" xfId="1439" xr:uid="{00000000-0005-0000-0000-000025000000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3" xfId="1441" xr:uid="{00000000-0005-0000-0000-000029000000}"/>
    <cellStyle name="20 % - Accent1 2 5 3" xfId="19" xr:uid="{00000000-0005-0000-0000-00002A000000}"/>
    <cellStyle name="20 % - Accent1 2 5 3 2" xfId="2144" xr:uid="{00000000-0005-0000-0000-00002B000000}"/>
    <cellStyle name="20 % - Accent1 2 5 3 3" xfId="1442" xr:uid="{00000000-0005-0000-0000-00002C000000}"/>
    <cellStyle name="20 % - Accent1 2 5 4" xfId="20" xr:uid="{00000000-0005-0000-0000-00002D000000}"/>
    <cellStyle name="20 % - Accent1 2 5 4 2" xfId="2145" xr:uid="{00000000-0005-0000-0000-00002E000000}"/>
    <cellStyle name="20 % - Accent1 2 5 4 3" xfId="1443" xr:uid="{00000000-0005-0000-0000-00002F000000}"/>
    <cellStyle name="20 % - Accent1 2 5 5" xfId="21" xr:uid="{00000000-0005-0000-0000-000030000000}"/>
    <cellStyle name="20 % - Accent1 2 5 5 2" xfId="2146" xr:uid="{00000000-0005-0000-0000-000031000000}"/>
    <cellStyle name="20 % - Accent1 2 5 5 3" xfId="1444" xr:uid="{00000000-0005-0000-0000-000032000000}"/>
    <cellStyle name="20 % - Accent1 2 5 6" xfId="22" xr:uid="{00000000-0005-0000-0000-000033000000}"/>
    <cellStyle name="20 % - Accent1 2 5 6 2" xfId="2147" xr:uid="{00000000-0005-0000-0000-000034000000}"/>
    <cellStyle name="20 % - Accent1 2 5 6 3" xfId="1445" xr:uid="{00000000-0005-0000-0000-000035000000}"/>
    <cellStyle name="20 % - Accent1 2 5 7" xfId="2142" xr:uid="{00000000-0005-0000-0000-000036000000}"/>
    <cellStyle name="20 % - Accent1 2 5 8" xfId="1440" xr:uid="{00000000-0005-0000-0000-000037000000}"/>
    <cellStyle name="20 % - Accent1 2 6" xfId="23" xr:uid="{00000000-0005-0000-0000-000038000000}"/>
    <cellStyle name="20 % - Accent1 2 6 2" xfId="2148" xr:uid="{00000000-0005-0000-0000-000039000000}"/>
    <cellStyle name="20 % - Accent1 2 6 3" xfId="1446" xr:uid="{00000000-0005-0000-0000-00003A000000}"/>
    <cellStyle name="20 % - Accent1 2 7" xfId="24" xr:uid="{00000000-0005-0000-0000-00003B000000}"/>
    <cellStyle name="20 % - Accent1 2 7 2" xfId="2149" xr:uid="{00000000-0005-0000-0000-00003C000000}"/>
    <cellStyle name="20 % - Accent1 2 7 3" xfId="1447" xr:uid="{00000000-0005-0000-0000-00003D000000}"/>
    <cellStyle name="20 % - Accent1 2 8" xfId="25" xr:uid="{00000000-0005-0000-0000-00003E000000}"/>
    <cellStyle name="20 % - Accent1 2 8 2" xfId="2150" xr:uid="{00000000-0005-0000-0000-00003F000000}"/>
    <cellStyle name="20 % - Accent1 2 8 3" xfId="1448" xr:uid="{00000000-0005-0000-0000-000040000000}"/>
    <cellStyle name="20 % - Accent1 2 9" xfId="26" xr:uid="{00000000-0005-0000-0000-000041000000}"/>
    <cellStyle name="20 % - Accent1 2 9 2" xfId="2151" xr:uid="{00000000-0005-0000-0000-000042000000}"/>
    <cellStyle name="20 % - Accent1 2 9 3" xfId="1449" xr:uid="{00000000-0005-0000-0000-000043000000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3" xfId="1451" xr:uid="{00000000-0005-0000-0000-000048000000}"/>
    <cellStyle name="20 % - Accent1 3 3" xfId="30" xr:uid="{00000000-0005-0000-0000-000049000000}"/>
    <cellStyle name="20 % - Accent1 3 3 2" xfId="2154" xr:uid="{00000000-0005-0000-0000-00004A000000}"/>
    <cellStyle name="20 % - Accent1 3 3 3" xfId="1452" xr:uid="{00000000-0005-0000-0000-00004B000000}"/>
    <cellStyle name="20 % - Accent1 3 4" xfId="31" xr:uid="{00000000-0005-0000-0000-00004C000000}"/>
    <cellStyle name="20 % - Accent1 3 4 2" xfId="2155" xr:uid="{00000000-0005-0000-0000-00004D000000}"/>
    <cellStyle name="20 % - Accent1 3 4 3" xfId="1453" xr:uid="{00000000-0005-0000-0000-00004E000000}"/>
    <cellStyle name="20 % - Accent1 3 5" xfId="32" xr:uid="{00000000-0005-0000-0000-00004F000000}"/>
    <cellStyle name="20 % - Accent1 3 5 2" xfId="2156" xr:uid="{00000000-0005-0000-0000-000050000000}"/>
    <cellStyle name="20 % - Accent1 3 5 3" xfId="1454" xr:uid="{00000000-0005-0000-0000-000051000000}"/>
    <cellStyle name="20 % - Accent1 3 6" xfId="33" xr:uid="{00000000-0005-0000-0000-000052000000}"/>
    <cellStyle name="20 % - Accent1 3 6 2" xfId="2157" xr:uid="{00000000-0005-0000-0000-000053000000}"/>
    <cellStyle name="20 % - Accent1 3 6 3" xfId="1455" xr:uid="{00000000-0005-0000-0000-000054000000}"/>
    <cellStyle name="20 % - Accent1 3 7" xfId="2152" xr:uid="{00000000-0005-0000-0000-000055000000}"/>
    <cellStyle name="20 % - Accent1 3 8" xfId="1450" xr:uid="{00000000-0005-0000-0000-00005600000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3" xfId="1457" xr:uid="{00000000-0005-0000-0000-00005B000000}"/>
    <cellStyle name="20 % - Accent1 4 3" xfId="37" xr:uid="{00000000-0005-0000-0000-00005C000000}"/>
    <cellStyle name="20 % - Accent1 4 3 2" xfId="2160" xr:uid="{00000000-0005-0000-0000-00005D000000}"/>
    <cellStyle name="20 % - Accent1 4 3 3" xfId="1458" xr:uid="{00000000-0005-0000-0000-00005E000000}"/>
    <cellStyle name="20 % - Accent1 4 4" xfId="38" xr:uid="{00000000-0005-0000-0000-00005F000000}"/>
    <cellStyle name="20 % - Accent1 4 4 2" xfId="2161" xr:uid="{00000000-0005-0000-0000-000060000000}"/>
    <cellStyle name="20 % - Accent1 4 4 3" xfId="1459" xr:uid="{00000000-0005-0000-0000-000061000000}"/>
    <cellStyle name="20 % - Accent1 4 5" xfId="39" xr:uid="{00000000-0005-0000-0000-000062000000}"/>
    <cellStyle name="20 % - Accent1 4 5 2" xfId="2162" xr:uid="{00000000-0005-0000-0000-000063000000}"/>
    <cellStyle name="20 % - Accent1 4 5 3" xfId="1460" xr:uid="{00000000-0005-0000-0000-000064000000}"/>
    <cellStyle name="20 % - Accent1 4 6" xfId="40" xr:uid="{00000000-0005-0000-0000-000065000000}"/>
    <cellStyle name="20 % - Accent1 4 6 2" xfId="2163" xr:uid="{00000000-0005-0000-0000-000066000000}"/>
    <cellStyle name="20 % - Accent1 4 6 3" xfId="1461" xr:uid="{00000000-0005-0000-0000-000067000000}"/>
    <cellStyle name="20 % - Accent1 4 7" xfId="2158" xr:uid="{00000000-0005-0000-0000-000068000000}"/>
    <cellStyle name="20 % - Accent1 4 8" xfId="1456" xr:uid="{00000000-0005-0000-0000-000069000000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3" xfId="1462" xr:uid="{00000000-0005-0000-0000-00006E000000}"/>
    <cellStyle name="20 % - Accent1 7" xfId="44" xr:uid="{00000000-0005-0000-0000-00006F000000}"/>
    <cellStyle name="20 % - Accent1 7 2" xfId="2165" xr:uid="{00000000-0005-0000-0000-000070000000}"/>
    <cellStyle name="20 % - Accent1 7 3" xfId="1463" xr:uid="{00000000-0005-0000-0000-000071000000}"/>
    <cellStyle name="20 % - Accent1 8" xfId="45" xr:uid="{00000000-0005-0000-0000-000072000000}"/>
    <cellStyle name="20 % - Accent1 8 2" xfId="2166" xr:uid="{00000000-0005-0000-0000-000073000000}"/>
    <cellStyle name="20 % - Accent1 8 3" xfId="1464" xr:uid="{00000000-0005-0000-0000-000074000000}"/>
    <cellStyle name="20 % - Accent1 9" xfId="46" xr:uid="{00000000-0005-0000-0000-000075000000}"/>
    <cellStyle name="20 % - Accent1 9 2" xfId="2167" xr:uid="{00000000-0005-0000-0000-000076000000}"/>
    <cellStyle name="20 % - Accent1 9 3" xfId="1465" xr:uid="{00000000-0005-0000-0000-000077000000}"/>
    <cellStyle name="20 % - Accent2 10" xfId="47" xr:uid="{00000000-0005-0000-0000-000078000000}"/>
    <cellStyle name="20 % - Accent2 10 2" xfId="2168" xr:uid="{00000000-0005-0000-0000-000079000000}"/>
    <cellStyle name="20 % - Accent2 10 3" xfId="1466" xr:uid="{00000000-0005-0000-0000-00007A000000}"/>
    <cellStyle name="20 % - Accent2 11" xfId="48" xr:uid="{00000000-0005-0000-0000-00007B000000}"/>
    <cellStyle name="20 % - Accent2 11 2" xfId="2169" xr:uid="{00000000-0005-0000-0000-00007C000000}"/>
    <cellStyle name="20 % - Accent2 11 3" xfId="1467" xr:uid="{00000000-0005-0000-0000-00007D000000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3" xfId="1468" xr:uid="{00000000-0005-0000-0000-000083000000}"/>
    <cellStyle name="20 % - Accent2 2 11" xfId="53" xr:uid="{00000000-0005-0000-0000-000084000000}"/>
    <cellStyle name="20 % - Accent2 2 11 2" xfId="2171" xr:uid="{00000000-0005-0000-0000-000085000000}"/>
    <cellStyle name="20 % - Accent2 2 11 3" xfId="1469" xr:uid="{00000000-0005-0000-0000-000086000000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3" xfId="1471" xr:uid="{00000000-0005-0000-0000-00008D000000}"/>
    <cellStyle name="20 % - Accent2 2 2 3" xfId="59" xr:uid="{00000000-0005-0000-0000-00008E000000}"/>
    <cellStyle name="20 % - Accent2 2 2 3 2" xfId="2174" xr:uid="{00000000-0005-0000-0000-00008F000000}"/>
    <cellStyle name="20 % - Accent2 2 2 3 3" xfId="1472" xr:uid="{00000000-0005-0000-0000-000090000000}"/>
    <cellStyle name="20 % - Accent2 2 2 4" xfId="60" xr:uid="{00000000-0005-0000-0000-000091000000}"/>
    <cellStyle name="20 % - Accent2 2 2 4 2" xfId="2175" xr:uid="{00000000-0005-0000-0000-000092000000}"/>
    <cellStyle name="20 % - Accent2 2 2 4 3" xfId="1473" xr:uid="{00000000-0005-0000-0000-000093000000}"/>
    <cellStyle name="20 % - Accent2 2 2 5" xfId="61" xr:uid="{00000000-0005-0000-0000-000094000000}"/>
    <cellStyle name="20 % - Accent2 2 2 5 2" xfId="2176" xr:uid="{00000000-0005-0000-0000-000095000000}"/>
    <cellStyle name="20 % - Accent2 2 2 5 3" xfId="1474" xr:uid="{00000000-0005-0000-0000-000096000000}"/>
    <cellStyle name="20 % - Accent2 2 2 6" xfId="62" xr:uid="{00000000-0005-0000-0000-000097000000}"/>
    <cellStyle name="20 % - Accent2 2 2 6 2" xfId="2177" xr:uid="{00000000-0005-0000-0000-000098000000}"/>
    <cellStyle name="20 % - Accent2 2 2 6 3" xfId="1475" xr:uid="{00000000-0005-0000-0000-000099000000}"/>
    <cellStyle name="20 % - Accent2 2 2 7" xfId="2172" xr:uid="{00000000-0005-0000-0000-00009A000000}"/>
    <cellStyle name="20 % - Accent2 2 2 8" xfId="1470" xr:uid="{00000000-0005-0000-0000-00009B000000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3" xfId="1476" xr:uid="{00000000-0005-0000-0000-0000A0000000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3" xfId="1478" xr:uid="{00000000-0005-0000-0000-0000A4000000}"/>
    <cellStyle name="20 % - Accent2 2 5 3" xfId="68" xr:uid="{00000000-0005-0000-0000-0000A5000000}"/>
    <cellStyle name="20 % - Accent2 2 5 3 2" xfId="2181" xr:uid="{00000000-0005-0000-0000-0000A6000000}"/>
    <cellStyle name="20 % - Accent2 2 5 3 3" xfId="1479" xr:uid="{00000000-0005-0000-0000-0000A7000000}"/>
    <cellStyle name="20 % - Accent2 2 5 4" xfId="69" xr:uid="{00000000-0005-0000-0000-0000A8000000}"/>
    <cellStyle name="20 % - Accent2 2 5 4 2" xfId="2182" xr:uid="{00000000-0005-0000-0000-0000A9000000}"/>
    <cellStyle name="20 % - Accent2 2 5 4 3" xfId="1480" xr:uid="{00000000-0005-0000-0000-0000AA000000}"/>
    <cellStyle name="20 % - Accent2 2 5 5" xfId="70" xr:uid="{00000000-0005-0000-0000-0000AB000000}"/>
    <cellStyle name="20 % - Accent2 2 5 5 2" xfId="2183" xr:uid="{00000000-0005-0000-0000-0000AC000000}"/>
    <cellStyle name="20 % - Accent2 2 5 5 3" xfId="1481" xr:uid="{00000000-0005-0000-0000-0000AD000000}"/>
    <cellStyle name="20 % - Accent2 2 5 6" xfId="71" xr:uid="{00000000-0005-0000-0000-0000AE000000}"/>
    <cellStyle name="20 % - Accent2 2 5 6 2" xfId="2184" xr:uid="{00000000-0005-0000-0000-0000AF000000}"/>
    <cellStyle name="20 % - Accent2 2 5 6 3" xfId="1482" xr:uid="{00000000-0005-0000-0000-0000B0000000}"/>
    <cellStyle name="20 % - Accent2 2 5 7" xfId="2179" xr:uid="{00000000-0005-0000-0000-0000B1000000}"/>
    <cellStyle name="20 % - Accent2 2 5 8" xfId="1477" xr:uid="{00000000-0005-0000-0000-0000B2000000}"/>
    <cellStyle name="20 % - Accent2 2 6" xfId="72" xr:uid="{00000000-0005-0000-0000-0000B3000000}"/>
    <cellStyle name="20 % - Accent2 2 6 2" xfId="2185" xr:uid="{00000000-0005-0000-0000-0000B4000000}"/>
    <cellStyle name="20 % - Accent2 2 6 3" xfId="1483" xr:uid="{00000000-0005-0000-0000-0000B5000000}"/>
    <cellStyle name="20 % - Accent2 2 7" xfId="73" xr:uid="{00000000-0005-0000-0000-0000B6000000}"/>
    <cellStyle name="20 % - Accent2 2 7 2" xfId="2186" xr:uid="{00000000-0005-0000-0000-0000B7000000}"/>
    <cellStyle name="20 % - Accent2 2 7 3" xfId="1484" xr:uid="{00000000-0005-0000-0000-0000B8000000}"/>
    <cellStyle name="20 % - Accent2 2 8" xfId="74" xr:uid="{00000000-0005-0000-0000-0000B9000000}"/>
    <cellStyle name="20 % - Accent2 2 8 2" xfId="2187" xr:uid="{00000000-0005-0000-0000-0000BA000000}"/>
    <cellStyle name="20 % - Accent2 2 8 3" xfId="1485" xr:uid="{00000000-0005-0000-0000-0000BB000000}"/>
    <cellStyle name="20 % - Accent2 2 9" xfId="75" xr:uid="{00000000-0005-0000-0000-0000BC000000}"/>
    <cellStyle name="20 % - Accent2 2 9 2" xfId="2188" xr:uid="{00000000-0005-0000-0000-0000BD000000}"/>
    <cellStyle name="20 % - Accent2 2 9 3" xfId="1486" xr:uid="{00000000-0005-0000-0000-0000BE00000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3" xfId="1488" xr:uid="{00000000-0005-0000-0000-0000C3000000}"/>
    <cellStyle name="20 % - Accent2 3 3" xfId="79" xr:uid="{00000000-0005-0000-0000-0000C4000000}"/>
    <cellStyle name="20 % - Accent2 3 3 2" xfId="2191" xr:uid="{00000000-0005-0000-0000-0000C5000000}"/>
    <cellStyle name="20 % - Accent2 3 3 3" xfId="1489" xr:uid="{00000000-0005-0000-0000-0000C6000000}"/>
    <cellStyle name="20 % - Accent2 3 4" xfId="80" xr:uid="{00000000-0005-0000-0000-0000C7000000}"/>
    <cellStyle name="20 % - Accent2 3 4 2" xfId="2192" xr:uid="{00000000-0005-0000-0000-0000C8000000}"/>
    <cellStyle name="20 % - Accent2 3 4 3" xfId="1490" xr:uid="{00000000-0005-0000-0000-0000C9000000}"/>
    <cellStyle name="20 % - Accent2 3 5" xfId="81" xr:uid="{00000000-0005-0000-0000-0000CA000000}"/>
    <cellStyle name="20 % - Accent2 3 5 2" xfId="2193" xr:uid="{00000000-0005-0000-0000-0000CB000000}"/>
    <cellStyle name="20 % - Accent2 3 5 3" xfId="1491" xr:uid="{00000000-0005-0000-0000-0000CC000000}"/>
    <cellStyle name="20 % - Accent2 3 6" xfId="82" xr:uid="{00000000-0005-0000-0000-0000CD000000}"/>
    <cellStyle name="20 % - Accent2 3 6 2" xfId="2194" xr:uid="{00000000-0005-0000-0000-0000CE000000}"/>
    <cellStyle name="20 % - Accent2 3 6 3" xfId="1492" xr:uid="{00000000-0005-0000-0000-0000CF000000}"/>
    <cellStyle name="20 % - Accent2 3 7" xfId="2189" xr:uid="{00000000-0005-0000-0000-0000D0000000}"/>
    <cellStyle name="20 % - Accent2 3 8" xfId="1487" xr:uid="{00000000-0005-0000-0000-0000D1000000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3" xfId="1494" xr:uid="{00000000-0005-0000-0000-0000D6000000}"/>
    <cellStyle name="20 % - Accent2 4 3" xfId="86" xr:uid="{00000000-0005-0000-0000-0000D7000000}"/>
    <cellStyle name="20 % - Accent2 4 3 2" xfId="2197" xr:uid="{00000000-0005-0000-0000-0000D8000000}"/>
    <cellStyle name="20 % - Accent2 4 3 3" xfId="1495" xr:uid="{00000000-0005-0000-0000-0000D9000000}"/>
    <cellStyle name="20 % - Accent2 4 4" xfId="87" xr:uid="{00000000-0005-0000-0000-0000DA000000}"/>
    <cellStyle name="20 % - Accent2 4 4 2" xfId="2198" xr:uid="{00000000-0005-0000-0000-0000DB000000}"/>
    <cellStyle name="20 % - Accent2 4 4 3" xfId="1496" xr:uid="{00000000-0005-0000-0000-0000DC000000}"/>
    <cellStyle name="20 % - Accent2 4 5" xfId="88" xr:uid="{00000000-0005-0000-0000-0000DD000000}"/>
    <cellStyle name="20 % - Accent2 4 5 2" xfId="2199" xr:uid="{00000000-0005-0000-0000-0000DE000000}"/>
    <cellStyle name="20 % - Accent2 4 5 3" xfId="1497" xr:uid="{00000000-0005-0000-0000-0000DF000000}"/>
    <cellStyle name="20 % - Accent2 4 6" xfId="89" xr:uid="{00000000-0005-0000-0000-0000E0000000}"/>
    <cellStyle name="20 % - Accent2 4 6 2" xfId="2200" xr:uid="{00000000-0005-0000-0000-0000E1000000}"/>
    <cellStyle name="20 % - Accent2 4 6 3" xfId="1498" xr:uid="{00000000-0005-0000-0000-0000E2000000}"/>
    <cellStyle name="20 % - Accent2 4 7" xfId="2195" xr:uid="{00000000-0005-0000-0000-0000E3000000}"/>
    <cellStyle name="20 % - Accent2 4 8" xfId="1493" xr:uid="{00000000-0005-0000-0000-0000E4000000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3" xfId="1499" xr:uid="{00000000-0005-0000-0000-0000E9000000}"/>
    <cellStyle name="20 % - Accent2 7" xfId="93" xr:uid="{00000000-0005-0000-0000-0000EA000000}"/>
    <cellStyle name="20 % - Accent2 7 2" xfId="2202" xr:uid="{00000000-0005-0000-0000-0000EB000000}"/>
    <cellStyle name="20 % - Accent2 7 3" xfId="1500" xr:uid="{00000000-0005-0000-0000-0000EC000000}"/>
    <cellStyle name="20 % - Accent2 8" xfId="94" xr:uid="{00000000-0005-0000-0000-0000ED000000}"/>
    <cellStyle name="20 % - Accent2 8 2" xfId="2203" xr:uid="{00000000-0005-0000-0000-0000EE000000}"/>
    <cellStyle name="20 % - Accent2 8 3" xfId="1501" xr:uid="{00000000-0005-0000-0000-0000EF000000}"/>
    <cellStyle name="20 % - Accent2 9" xfId="95" xr:uid="{00000000-0005-0000-0000-0000F0000000}"/>
    <cellStyle name="20 % - Accent2 9 2" xfId="2204" xr:uid="{00000000-0005-0000-0000-0000F1000000}"/>
    <cellStyle name="20 % - Accent2 9 3" xfId="1502" xr:uid="{00000000-0005-0000-0000-0000F2000000}"/>
    <cellStyle name="20 % - Accent3 10" xfId="96" xr:uid="{00000000-0005-0000-0000-0000F3000000}"/>
    <cellStyle name="20 % - Accent3 10 2" xfId="2205" xr:uid="{00000000-0005-0000-0000-0000F4000000}"/>
    <cellStyle name="20 % - Accent3 10 3" xfId="1503" xr:uid="{00000000-0005-0000-0000-0000F5000000}"/>
    <cellStyle name="20 % - Accent3 11" xfId="97" xr:uid="{00000000-0005-0000-0000-0000F6000000}"/>
    <cellStyle name="20 % - Accent3 11 2" xfId="2206" xr:uid="{00000000-0005-0000-0000-0000F7000000}"/>
    <cellStyle name="20 % - Accent3 11 3" xfId="1504" xr:uid="{00000000-0005-0000-0000-0000F8000000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3" xfId="1505" xr:uid="{00000000-0005-0000-0000-0000FE000000}"/>
    <cellStyle name="20 % - Accent3 2 11" xfId="102" xr:uid="{00000000-0005-0000-0000-0000FF000000}"/>
    <cellStyle name="20 % - Accent3 2 11 2" xfId="2208" xr:uid="{00000000-0005-0000-0000-000000010000}"/>
    <cellStyle name="20 % - Accent3 2 11 3" xfId="1506" xr:uid="{00000000-0005-0000-0000-000001010000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3" xfId="1508" xr:uid="{00000000-0005-0000-0000-000008010000}"/>
    <cellStyle name="20 % - Accent3 2 2 3" xfId="108" xr:uid="{00000000-0005-0000-0000-000009010000}"/>
    <cellStyle name="20 % - Accent3 2 2 3 2" xfId="2211" xr:uid="{00000000-0005-0000-0000-00000A010000}"/>
    <cellStyle name="20 % - Accent3 2 2 3 3" xfId="1509" xr:uid="{00000000-0005-0000-0000-00000B010000}"/>
    <cellStyle name="20 % - Accent3 2 2 4" xfId="109" xr:uid="{00000000-0005-0000-0000-00000C010000}"/>
    <cellStyle name="20 % - Accent3 2 2 4 2" xfId="2212" xr:uid="{00000000-0005-0000-0000-00000D010000}"/>
    <cellStyle name="20 % - Accent3 2 2 4 3" xfId="1510" xr:uid="{00000000-0005-0000-0000-00000E010000}"/>
    <cellStyle name="20 % - Accent3 2 2 5" xfId="110" xr:uid="{00000000-0005-0000-0000-00000F010000}"/>
    <cellStyle name="20 % - Accent3 2 2 5 2" xfId="2213" xr:uid="{00000000-0005-0000-0000-000010010000}"/>
    <cellStyle name="20 % - Accent3 2 2 5 3" xfId="1511" xr:uid="{00000000-0005-0000-0000-000011010000}"/>
    <cellStyle name="20 % - Accent3 2 2 6" xfId="111" xr:uid="{00000000-0005-0000-0000-000012010000}"/>
    <cellStyle name="20 % - Accent3 2 2 6 2" xfId="2214" xr:uid="{00000000-0005-0000-0000-000013010000}"/>
    <cellStyle name="20 % - Accent3 2 2 6 3" xfId="1512" xr:uid="{00000000-0005-0000-0000-000014010000}"/>
    <cellStyle name="20 % - Accent3 2 2 7" xfId="2209" xr:uid="{00000000-0005-0000-0000-000015010000}"/>
    <cellStyle name="20 % - Accent3 2 2 8" xfId="1507" xr:uid="{00000000-0005-0000-0000-000016010000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3" xfId="1513" xr:uid="{00000000-0005-0000-0000-00001B010000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3" xfId="1515" xr:uid="{00000000-0005-0000-0000-00001F010000}"/>
    <cellStyle name="20 % - Accent3 2 5 3" xfId="117" xr:uid="{00000000-0005-0000-0000-000020010000}"/>
    <cellStyle name="20 % - Accent3 2 5 3 2" xfId="2218" xr:uid="{00000000-0005-0000-0000-000021010000}"/>
    <cellStyle name="20 % - Accent3 2 5 3 3" xfId="1516" xr:uid="{00000000-0005-0000-0000-000022010000}"/>
    <cellStyle name="20 % - Accent3 2 5 4" xfId="118" xr:uid="{00000000-0005-0000-0000-000023010000}"/>
    <cellStyle name="20 % - Accent3 2 5 4 2" xfId="2219" xr:uid="{00000000-0005-0000-0000-000024010000}"/>
    <cellStyle name="20 % - Accent3 2 5 4 3" xfId="1517" xr:uid="{00000000-0005-0000-0000-000025010000}"/>
    <cellStyle name="20 % - Accent3 2 5 5" xfId="119" xr:uid="{00000000-0005-0000-0000-000026010000}"/>
    <cellStyle name="20 % - Accent3 2 5 5 2" xfId="2220" xr:uid="{00000000-0005-0000-0000-000027010000}"/>
    <cellStyle name="20 % - Accent3 2 5 5 3" xfId="1518" xr:uid="{00000000-0005-0000-0000-000028010000}"/>
    <cellStyle name="20 % - Accent3 2 5 6" xfId="120" xr:uid="{00000000-0005-0000-0000-000029010000}"/>
    <cellStyle name="20 % - Accent3 2 5 6 2" xfId="2221" xr:uid="{00000000-0005-0000-0000-00002A010000}"/>
    <cellStyle name="20 % - Accent3 2 5 6 3" xfId="1519" xr:uid="{00000000-0005-0000-0000-00002B010000}"/>
    <cellStyle name="20 % - Accent3 2 5 7" xfId="2216" xr:uid="{00000000-0005-0000-0000-00002C010000}"/>
    <cellStyle name="20 % - Accent3 2 5 8" xfId="1514" xr:uid="{00000000-0005-0000-0000-00002D010000}"/>
    <cellStyle name="20 % - Accent3 2 6" xfId="121" xr:uid="{00000000-0005-0000-0000-00002E010000}"/>
    <cellStyle name="20 % - Accent3 2 6 2" xfId="2222" xr:uid="{00000000-0005-0000-0000-00002F010000}"/>
    <cellStyle name="20 % - Accent3 2 6 3" xfId="1520" xr:uid="{00000000-0005-0000-0000-000030010000}"/>
    <cellStyle name="20 % - Accent3 2 7" xfId="122" xr:uid="{00000000-0005-0000-0000-000031010000}"/>
    <cellStyle name="20 % - Accent3 2 7 2" xfId="2223" xr:uid="{00000000-0005-0000-0000-000032010000}"/>
    <cellStyle name="20 % - Accent3 2 7 3" xfId="1521" xr:uid="{00000000-0005-0000-0000-000033010000}"/>
    <cellStyle name="20 % - Accent3 2 8" xfId="123" xr:uid="{00000000-0005-0000-0000-000034010000}"/>
    <cellStyle name="20 % - Accent3 2 8 2" xfId="2224" xr:uid="{00000000-0005-0000-0000-000035010000}"/>
    <cellStyle name="20 % - Accent3 2 8 3" xfId="1522" xr:uid="{00000000-0005-0000-0000-000036010000}"/>
    <cellStyle name="20 % - Accent3 2 9" xfId="124" xr:uid="{00000000-0005-0000-0000-000037010000}"/>
    <cellStyle name="20 % - Accent3 2 9 2" xfId="2225" xr:uid="{00000000-0005-0000-0000-000038010000}"/>
    <cellStyle name="20 % - Accent3 2 9 3" xfId="1523" xr:uid="{00000000-0005-0000-0000-000039010000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3" xfId="1525" xr:uid="{00000000-0005-0000-0000-00003E010000}"/>
    <cellStyle name="20 % - Accent3 3 3" xfId="128" xr:uid="{00000000-0005-0000-0000-00003F010000}"/>
    <cellStyle name="20 % - Accent3 3 3 2" xfId="2228" xr:uid="{00000000-0005-0000-0000-000040010000}"/>
    <cellStyle name="20 % - Accent3 3 3 3" xfId="1526" xr:uid="{00000000-0005-0000-0000-000041010000}"/>
    <cellStyle name="20 % - Accent3 3 4" xfId="129" xr:uid="{00000000-0005-0000-0000-000042010000}"/>
    <cellStyle name="20 % - Accent3 3 4 2" xfId="2229" xr:uid="{00000000-0005-0000-0000-000043010000}"/>
    <cellStyle name="20 % - Accent3 3 4 3" xfId="1527" xr:uid="{00000000-0005-0000-0000-000044010000}"/>
    <cellStyle name="20 % - Accent3 3 5" xfId="130" xr:uid="{00000000-0005-0000-0000-000045010000}"/>
    <cellStyle name="20 % - Accent3 3 5 2" xfId="2230" xr:uid="{00000000-0005-0000-0000-000046010000}"/>
    <cellStyle name="20 % - Accent3 3 5 3" xfId="1528" xr:uid="{00000000-0005-0000-0000-000047010000}"/>
    <cellStyle name="20 % - Accent3 3 6" xfId="131" xr:uid="{00000000-0005-0000-0000-000048010000}"/>
    <cellStyle name="20 % - Accent3 3 6 2" xfId="2231" xr:uid="{00000000-0005-0000-0000-000049010000}"/>
    <cellStyle name="20 % - Accent3 3 6 3" xfId="1529" xr:uid="{00000000-0005-0000-0000-00004A010000}"/>
    <cellStyle name="20 % - Accent3 3 7" xfId="2226" xr:uid="{00000000-0005-0000-0000-00004B010000}"/>
    <cellStyle name="20 % - Accent3 3 8" xfId="1524" xr:uid="{00000000-0005-0000-0000-00004C010000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3" xfId="1531" xr:uid="{00000000-0005-0000-0000-000051010000}"/>
    <cellStyle name="20 % - Accent3 4 3" xfId="135" xr:uid="{00000000-0005-0000-0000-000052010000}"/>
    <cellStyle name="20 % - Accent3 4 3 2" xfId="2234" xr:uid="{00000000-0005-0000-0000-000053010000}"/>
    <cellStyle name="20 % - Accent3 4 3 3" xfId="1532" xr:uid="{00000000-0005-0000-0000-000054010000}"/>
    <cellStyle name="20 % - Accent3 4 4" xfId="136" xr:uid="{00000000-0005-0000-0000-000055010000}"/>
    <cellStyle name="20 % - Accent3 4 4 2" xfId="2235" xr:uid="{00000000-0005-0000-0000-000056010000}"/>
    <cellStyle name="20 % - Accent3 4 4 3" xfId="1533" xr:uid="{00000000-0005-0000-0000-000057010000}"/>
    <cellStyle name="20 % - Accent3 4 5" xfId="137" xr:uid="{00000000-0005-0000-0000-000058010000}"/>
    <cellStyle name="20 % - Accent3 4 5 2" xfId="2236" xr:uid="{00000000-0005-0000-0000-000059010000}"/>
    <cellStyle name="20 % - Accent3 4 5 3" xfId="1534" xr:uid="{00000000-0005-0000-0000-00005A010000}"/>
    <cellStyle name="20 % - Accent3 4 6" xfId="138" xr:uid="{00000000-0005-0000-0000-00005B010000}"/>
    <cellStyle name="20 % - Accent3 4 6 2" xfId="2237" xr:uid="{00000000-0005-0000-0000-00005C010000}"/>
    <cellStyle name="20 % - Accent3 4 6 3" xfId="1535" xr:uid="{00000000-0005-0000-0000-00005D010000}"/>
    <cellStyle name="20 % - Accent3 4 7" xfId="2232" xr:uid="{00000000-0005-0000-0000-00005E010000}"/>
    <cellStyle name="20 % - Accent3 4 8" xfId="1530" xr:uid="{00000000-0005-0000-0000-00005F010000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3" xfId="1536" xr:uid="{00000000-0005-0000-0000-000064010000}"/>
    <cellStyle name="20 % - Accent3 7" xfId="142" xr:uid="{00000000-0005-0000-0000-000065010000}"/>
    <cellStyle name="20 % - Accent3 7 2" xfId="2239" xr:uid="{00000000-0005-0000-0000-000066010000}"/>
    <cellStyle name="20 % - Accent3 7 3" xfId="1537" xr:uid="{00000000-0005-0000-0000-000067010000}"/>
    <cellStyle name="20 % - Accent3 8" xfId="143" xr:uid="{00000000-0005-0000-0000-000068010000}"/>
    <cellStyle name="20 % - Accent3 8 2" xfId="2240" xr:uid="{00000000-0005-0000-0000-000069010000}"/>
    <cellStyle name="20 % - Accent3 8 3" xfId="1538" xr:uid="{00000000-0005-0000-0000-00006A010000}"/>
    <cellStyle name="20 % - Accent3 9" xfId="144" xr:uid="{00000000-0005-0000-0000-00006B010000}"/>
    <cellStyle name="20 % - Accent3 9 2" xfId="2241" xr:uid="{00000000-0005-0000-0000-00006C010000}"/>
    <cellStyle name="20 % - Accent3 9 3" xfId="1539" xr:uid="{00000000-0005-0000-0000-00006D010000}"/>
    <cellStyle name="20 % - Accent4 10" xfId="145" xr:uid="{00000000-0005-0000-0000-00006E010000}"/>
    <cellStyle name="20 % - Accent4 10 2" xfId="2242" xr:uid="{00000000-0005-0000-0000-00006F010000}"/>
    <cellStyle name="20 % - Accent4 10 3" xfId="1540" xr:uid="{00000000-0005-0000-0000-000070010000}"/>
    <cellStyle name="20 % - Accent4 11" xfId="146" xr:uid="{00000000-0005-0000-0000-000071010000}"/>
    <cellStyle name="20 % - Accent4 11 2" xfId="2243" xr:uid="{00000000-0005-0000-0000-000072010000}"/>
    <cellStyle name="20 % - Accent4 11 3" xfId="1541" xr:uid="{00000000-0005-0000-0000-000073010000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3" xfId="1542" xr:uid="{00000000-0005-0000-0000-000079010000}"/>
    <cellStyle name="20 % - Accent4 2 11" xfId="151" xr:uid="{00000000-0005-0000-0000-00007A010000}"/>
    <cellStyle name="20 % - Accent4 2 11 2" xfId="2245" xr:uid="{00000000-0005-0000-0000-00007B010000}"/>
    <cellStyle name="20 % - Accent4 2 11 3" xfId="1543" xr:uid="{00000000-0005-0000-0000-00007C010000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3" xfId="1545" xr:uid="{00000000-0005-0000-0000-000083010000}"/>
    <cellStyle name="20 % - Accent4 2 2 3" xfId="157" xr:uid="{00000000-0005-0000-0000-000084010000}"/>
    <cellStyle name="20 % - Accent4 2 2 3 2" xfId="2248" xr:uid="{00000000-0005-0000-0000-000085010000}"/>
    <cellStyle name="20 % - Accent4 2 2 3 3" xfId="1546" xr:uid="{00000000-0005-0000-0000-000086010000}"/>
    <cellStyle name="20 % - Accent4 2 2 4" xfId="158" xr:uid="{00000000-0005-0000-0000-000087010000}"/>
    <cellStyle name="20 % - Accent4 2 2 4 2" xfId="2249" xr:uid="{00000000-0005-0000-0000-000088010000}"/>
    <cellStyle name="20 % - Accent4 2 2 4 3" xfId="1547" xr:uid="{00000000-0005-0000-0000-000089010000}"/>
    <cellStyle name="20 % - Accent4 2 2 5" xfId="159" xr:uid="{00000000-0005-0000-0000-00008A010000}"/>
    <cellStyle name="20 % - Accent4 2 2 5 2" xfId="2250" xr:uid="{00000000-0005-0000-0000-00008B010000}"/>
    <cellStyle name="20 % - Accent4 2 2 5 3" xfId="1548" xr:uid="{00000000-0005-0000-0000-00008C010000}"/>
    <cellStyle name="20 % - Accent4 2 2 6" xfId="160" xr:uid="{00000000-0005-0000-0000-00008D010000}"/>
    <cellStyle name="20 % - Accent4 2 2 6 2" xfId="2251" xr:uid="{00000000-0005-0000-0000-00008E010000}"/>
    <cellStyle name="20 % - Accent4 2 2 6 3" xfId="1549" xr:uid="{00000000-0005-0000-0000-00008F010000}"/>
    <cellStyle name="20 % - Accent4 2 2 7" xfId="2246" xr:uid="{00000000-0005-0000-0000-000090010000}"/>
    <cellStyle name="20 % - Accent4 2 2 8" xfId="1544" xr:uid="{00000000-0005-0000-0000-000091010000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3" xfId="1550" xr:uid="{00000000-0005-0000-0000-000096010000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3" xfId="1552" xr:uid="{00000000-0005-0000-0000-00009A010000}"/>
    <cellStyle name="20 % - Accent4 2 5 3" xfId="166" xr:uid="{00000000-0005-0000-0000-00009B010000}"/>
    <cellStyle name="20 % - Accent4 2 5 3 2" xfId="2255" xr:uid="{00000000-0005-0000-0000-00009C010000}"/>
    <cellStyle name="20 % - Accent4 2 5 3 3" xfId="1553" xr:uid="{00000000-0005-0000-0000-00009D010000}"/>
    <cellStyle name="20 % - Accent4 2 5 4" xfId="167" xr:uid="{00000000-0005-0000-0000-00009E010000}"/>
    <cellStyle name="20 % - Accent4 2 5 4 2" xfId="2256" xr:uid="{00000000-0005-0000-0000-00009F010000}"/>
    <cellStyle name="20 % - Accent4 2 5 4 3" xfId="1554" xr:uid="{00000000-0005-0000-0000-0000A0010000}"/>
    <cellStyle name="20 % - Accent4 2 5 5" xfId="168" xr:uid="{00000000-0005-0000-0000-0000A1010000}"/>
    <cellStyle name="20 % - Accent4 2 5 5 2" xfId="2257" xr:uid="{00000000-0005-0000-0000-0000A2010000}"/>
    <cellStyle name="20 % - Accent4 2 5 5 3" xfId="1555" xr:uid="{00000000-0005-0000-0000-0000A3010000}"/>
    <cellStyle name="20 % - Accent4 2 5 6" xfId="169" xr:uid="{00000000-0005-0000-0000-0000A4010000}"/>
    <cellStyle name="20 % - Accent4 2 5 6 2" xfId="2258" xr:uid="{00000000-0005-0000-0000-0000A5010000}"/>
    <cellStyle name="20 % - Accent4 2 5 6 3" xfId="1556" xr:uid="{00000000-0005-0000-0000-0000A6010000}"/>
    <cellStyle name="20 % - Accent4 2 5 7" xfId="2253" xr:uid="{00000000-0005-0000-0000-0000A7010000}"/>
    <cellStyle name="20 % - Accent4 2 5 8" xfId="1551" xr:uid="{00000000-0005-0000-0000-0000A8010000}"/>
    <cellStyle name="20 % - Accent4 2 6" xfId="170" xr:uid="{00000000-0005-0000-0000-0000A9010000}"/>
    <cellStyle name="20 % - Accent4 2 6 2" xfId="2259" xr:uid="{00000000-0005-0000-0000-0000AA010000}"/>
    <cellStyle name="20 % - Accent4 2 6 3" xfId="1557" xr:uid="{00000000-0005-0000-0000-0000AB010000}"/>
    <cellStyle name="20 % - Accent4 2 7" xfId="171" xr:uid="{00000000-0005-0000-0000-0000AC010000}"/>
    <cellStyle name="20 % - Accent4 2 7 2" xfId="2260" xr:uid="{00000000-0005-0000-0000-0000AD010000}"/>
    <cellStyle name="20 % - Accent4 2 7 3" xfId="1558" xr:uid="{00000000-0005-0000-0000-0000AE010000}"/>
    <cellStyle name="20 % - Accent4 2 8" xfId="172" xr:uid="{00000000-0005-0000-0000-0000AF010000}"/>
    <cellStyle name="20 % - Accent4 2 8 2" xfId="2261" xr:uid="{00000000-0005-0000-0000-0000B0010000}"/>
    <cellStyle name="20 % - Accent4 2 8 3" xfId="1559" xr:uid="{00000000-0005-0000-0000-0000B1010000}"/>
    <cellStyle name="20 % - Accent4 2 9" xfId="173" xr:uid="{00000000-0005-0000-0000-0000B2010000}"/>
    <cellStyle name="20 % - Accent4 2 9 2" xfId="2262" xr:uid="{00000000-0005-0000-0000-0000B3010000}"/>
    <cellStyle name="20 % - Accent4 2 9 3" xfId="1560" xr:uid="{00000000-0005-0000-0000-0000B4010000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3" xfId="1562" xr:uid="{00000000-0005-0000-0000-0000B9010000}"/>
    <cellStyle name="20 % - Accent4 3 3" xfId="177" xr:uid="{00000000-0005-0000-0000-0000BA010000}"/>
    <cellStyle name="20 % - Accent4 3 3 2" xfId="2265" xr:uid="{00000000-0005-0000-0000-0000BB010000}"/>
    <cellStyle name="20 % - Accent4 3 3 3" xfId="1563" xr:uid="{00000000-0005-0000-0000-0000BC010000}"/>
    <cellStyle name="20 % - Accent4 3 4" xfId="178" xr:uid="{00000000-0005-0000-0000-0000BD010000}"/>
    <cellStyle name="20 % - Accent4 3 4 2" xfId="2266" xr:uid="{00000000-0005-0000-0000-0000BE010000}"/>
    <cellStyle name="20 % - Accent4 3 4 3" xfId="1564" xr:uid="{00000000-0005-0000-0000-0000BF010000}"/>
    <cellStyle name="20 % - Accent4 3 5" xfId="179" xr:uid="{00000000-0005-0000-0000-0000C0010000}"/>
    <cellStyle name="20 % - Accent4 3 5 2" xfId="2267" xr:uid="{00000000-0005-0000-0000-0000C1010000}"/>
    <cellStyle name="20 % - Accent4 3 5 3" xfId="1565" xr:uid="{00000000-0005-0000-0000-0000C2010000}"/>
    <cellStyle name="20 % - Accent4 3 6" xfId="180" xr:uid="{00000000-0005-0000-0000-0000C3010000}"/>
    <cellStyle name="20 % - Accent4 3 6 2" xfId="2268" xr:uid="{00000000-0005-0000-0000-0000C4010000}"/>
    <cellStyle name="20 % - Accent4 3 6 3" xfId="1566" xr:uid="{00000000-0005-0000-0000-0000C5010000}"/>
    <cellStyle name="20 % - Accent4 3 7" xfId="2263" xr:uid="{00000000-0005-0000-0000-0000C6010000}"/>
    <cellStyle name="20 % - Accent4 3 8" xfId="1561" xr:uid="{00000000-0005-0000-0000-0000C7010000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3" xfId="1568" xr:uid="{00000000-0005-0000-0000-0000CC010000}"/>
    <cellStyle name="20 % - Accent4 4 3" xfId="184" xr:uid="{00000000-0005-0000-0000-0000CD010000}"/>
    <cellStyle name="20 % - Accent4 4 3 2" xfId="2271" xr:uid="{00000000-0005-0000-0000-0000CE010000}"/>
    <cellStyle name="20 % - Accent4 4 3 3" xfId="1569" xr:uid="{00000000-0005-0000-0000-0000CF010000}"/>
    <cellStyle name="20 % - Accent4 4 4" xfId="185" xr:uid="{00000000-0005-0000-0000-0000D0010000}"/>
    <cellStyle name="20 % - Accent4 4 4 2" xfId="2272" xr:uid="{00000000-0005-0000-0000-0000D1010000}"/>
    <cellStyle name="20 % - Accent4 4 4 3" xfId="1570" xr:uid="{00000000-0005-0000-0000-0000D2010000}"/>
    <cellStyle name="20 % - Accent4 4 5" xfId="186" xr:uid="{00000000-0005-0000-0000-0000D3010000}"/>
    <cellStyle name="20 % - Accent4 4 5 2" xfId="2273" xr:uid="{00000000-0005-0000-0000-0000D4010000}"/>
    <cellStyle name="20 % - Accent4 4 5 3" xfId="1571" xr:uid="{00000000-0005-0000-0000-0000D5010000}"/>
    <cellStyle name="20 % - Accent4 4 6" xfId="187" xr:uid="{00000000-0005-0000-0000-0000D6010000}"/>
    <cellStyle name="20 % - Accent4 4 6 2" xfId="2274" xr:uid="{00000000-0005-0000-0000-0000D7010000}"/>
    <cellStyle name="20 % - Accent4 4 6 3" xfId="1572" xr:uid="{00000000-0005-0000-0000-0000D8010000}"/>
    <cellStyle name="20 % - Accent4 4 7" xfId="2269" xr:uid="{00000000-0005-0000-0000-0000D9010000}"/>
    <cellStyle name="20 % - Accent4 4 8" xfId="1567" xr:uid="{00000000-0005-0000-0000-0000DA010000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3" xfId="1573" xr:uid="{00000000-0005-0000-0000-0000DF010000}"/>
    <cellStyle name="20 % - Accent4 7" xfId="191" xr:uid="{00000000-0005-0000-0000-0000E0010000}"/>
    <cellStyle name="20 % - Accent4 7 2" xfId="2276" xr:uid="{00000000-0005-0000-0000-0000E1010000}"/>
    <cellStyle name="20 % - Accent4 7 3" xfId="1574" xr:uid="{00000000-0005-0000-0000-0000E2010000}"/>
    <cellStyle name="20 % - Accent4 8" xfId="192" xr:uid="{00000000-0005-0000-0000-0000E3010000}"/>
    <cellStyle name="20 % - Accent4 8 2" xfId="2277" xr:uid="{00000000-0005-0000-0000-0000E4010000}"/>
    <cellStyle name="20 % - Accent4 8 3" xfId="1575" xr:uid="{00000000-0005-0000-0000-0000E5010000}"/>
    <cellStyle name="20 % - Accent4 9" xfId="193" xr:uid="{00000000-0005-0000-0000-0000E6010000}"/>
    <cellStyle name="20 % - Accent4 9 2" xfId="2278" xr:uid="{00000000-0005-0000-0000-0000E7010000}"/>
    <cellStyle name="20 % - Accent4 9 3" xfId="1576" xr:uid="{00000000-0005-0000-0000-0000E8010000}"/>
    <cellStyle name="20 % - Accent5 10" xfId="194" xr:uid="{00000000-0005-0000-0000-0000E9010000}"/>
    <cellStyle name="20 % - Accent5 10 2" xfId="2279" xr:uid="{00000000-0005-0000-0000-0000EA010000}"/>
    <cellStyle name="20 % - Accent5 10 3" xfId="1577" xr:uid="{00000000-0005-0000-0000-0000EB010000}"/>
    <cellStyle name="20 % - Accent5 11" xfId="195" xr:uid="{00000000-0005-0000-0000-0000EC010000}"/>
    <cellStyle name="20 % - Accent5 11 2" xfId="2280" xr:uid="{00000000-0005-0000-0000-0000ED010000}"/>
    <cellStyle name="20 % - Accent5 11 3" xfId="1578" xr:uid="{00000000-0005-0000-0000-0000EE010000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3" xfId="1579" xr:uid="{00000000-0005-0000-0000-0000F3010000}"/>
    <cellStyle name="20 % - Accent5 2 11" xfId="199" xr:uid="{00000000-0005-0000-0000-0000F4010000}"/>
    <cellStyle name="20 % - Accent5 2 11 2" xfId="2282" xr:uid="{00000000-0005-0000-0000-0000F5010000}"/>
    <cellStyle name="20 % - Accent5 2 11 3" xfId="1580" xr:uid="{00000000-0005-0000-0000-0000F6010000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3" xfId="1582" xr:uid="{00000000-0005-0000-0000-0000FB010000}"/>
    <cellStyle name="20 % - Accent5 2 2 3" xfId="203" xr:uid="{00000000-0005-0000-0000-0000FC010000}"/>
    <cellStyle name="20 % - Accent5 2 2 3 2" xfId="2285" xr:uid="{00000000-0005-0000-0000-0000FD010000}"/>
    <cellStyle name="20 % - Accent5 2 2 3 3" xfId="1583" xr:uid="{00000000-0005-0000-0000-0000FE010000}"/>
    <cellStyle name="20 % - Accent5 2 2 4" xfId="204" xr:uid="{00000000-0005-0000-0000-0000FF010000}"/>
    <cellStyle name="20 % - Accent5 2 2 4 2" xfId="2286" xr:uid="{00000000-0005-0000-0000-000000020000}"/>
    <cellStyle name="20 % - Accent5 2 2 4 3" xfId="1584" xr:uid="{00000000-0005-0000-0000-000001020000}"/>
    <cellStyle name="20 % - Accent5 2 2 5" xfId="205" xr:uid="{00000000-0005-0000-0000-000002020000}"/>
    <cellStyle name="20 % - Accent5 2 2 5 2" xfId="2287" xr:uid="{00000000-0005-0000-0000-000003020000}"/>
    <cellStyle name="20 % - Accent5 2 2 5 3" xfId="1585" xr:uid="{00000000-0005-0000-0000-000004020000}"/>
    <cellStyle name="20 % - Accent5 2 2 6" xfId="206" xr:uid="{00000000-0005-0000-0000-000005020000}"/>
    <cellStyle name="20 % - Accent5 2 2 6 2" xfId="2288" xr:uid="{00000000-0005-0000-0000-000006020000}"/>
    <cellStyle name="20 % - Accent5 2 2 6 3" xfId="1586" xr:uid="{00000000-0005-0000-0000-000007020000}"/>
    <cellStyle name="20 % - Accent5 2 2 7" xfId="2283" xr:uid="{00000000-0005-0000-0000-000008020000}"/>
    <cellStyle name="20 % - Accent5 2 2 8" xfId="1581" xr:uid="{00000000-0005-0000-0000-00000902000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3" xfId="1587" xr:uid="{00000000-0005-0000-0000-00000E020000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3" xfId="1589" xr:uid="{00000000-0005-0000-0000-000012020000}"/>
    <cellStyle name="20 % - Accent5 2 5 3" xfId="212" xr:uid="{00000000-0005-0000-0000-000013020000}"/>
    <cellStyle name="20 % - Accent5 2 5 3 2" xfId="2292" xr:uid="{00000000-0005-0000-0000-000014020000}"/>
    <cellStyle name="20 % - Accent5 2 5 3 3" xfId="1590" xr:uid="{00000000-0005-0000-0000-000015020000}"/>
    <cellStyle name="20 % - Accent5 2 5 4" xfId="213" xr:uid="{00000000-0005-0000-0000-000016020000}"/>
    <cellStyle name="20 % - Accent5 2 5 4 2" xfId="2293" xr:uid="{00000000-0005-0000-0000-000017020000}"/>
    <cellStyle name="20 % - Accent5 2 5 4 3" xfId="1591" xr:uid="{00000000-0005-0000-0000-000018020000}"/>
    <cellStyle name="20 % - Accent5 2 5 5" xfId="214" xr:uid="{00000000-0005-0000-0000-000019020000}"/>
    <cellStyle name="20 % - Accent5 2 5 5 2" xfId="2294" xr:uid="{00000000-0005-0000-0000-00001A020000}"/>
    <cellStyle name="20 % - Accent5 2 5 5 3" xfId="1592" xr:uid="{00000000-0005-0000-0000-00001B020000}"/>
    <cellStyle name="20 % - Accent5 2 5 6" xfId="215" xr:uid="{00000000-0005-0000-0000-00001C020000}"/>
    <cellStyle name="20 % - Accent5 2 5 6 2" xfId="2295" xr:uid="{00000000-0005-0000-0000-00001D020000}"/>
    <cellStyle name="20 % - Accent5 2 5 6 3" xfId="1593" xr:uid="{00000000-0005-0000-0000-00001E020000}"/>
    <cellStyle name="20 % - Accent5 2 5 7" xfId="2290" xr:uid="{00000000-0005-0000-0000-00001F020000}"/>
    <cellStyle name="20 % - Accent5 2 5 8" xfId="1588" xr:uid="{00000000-0005-0000-0000-000020020000}"/>
    <cellStyle name="20 % - Accent5 2 6" xfId="216" xr:uid="{00000000-0005-0000-0000-000021020000}"/>
    <cellStyle name="20 % - Accent5 2 6 2" xfId="2296" xr:uid="{00000000-0005-0000-0000-000022020000}"/>
    <cellStyle name="20 % - Accent5 2 6 3" xfId="1594" xr:uid="{00000000-0005-0000-0000-000023020000}"/>
    <cellStyle name="20 % - Accent5 2 7" xfId="217" xr:uid="{00000000-0005-0000-0000-000024020000}"/>
    <cellStyle name="20 % - Accent5 2 7 2" xfId="2297" xr:uid="{00000000-0005-0000-0000-000025020000}"/>
    <cellStyle name="20 % - Accent5 2 7 3" xfId="1595" xr:uid="{00000000-0005-0000-0000-000026020000}"/>
    <cellStyle name="20 % - Accent5 2 8" xfId="218" xr:uid="{00000000-0005-0000-0000-000027020000}"/>
    <cellStyle name="20 % - Accent5 2 8 2" xfId="2298" xr:uid="{00000000-0005-0000-0000-000028020000}"/>
    <cellStyle name="20 % - Accent5 2 8 3" xfId="1596" xr:uid="{00000000-0005-0000-0000-000029020000}"/>
    <cellStyle name="20 % - Accent5 2 9" xfId="219" xr:uid="{00000000-0005-0000-0000-00002A020000}"/>
    <cellStyle name="20 % - Accent5 2 9 2" xfId="2299" xr:uid="{00000000-0005-0000-0000-00002B020000}"/>
    <cellStyle name="20 % - Accent5 2 9 3" xfId="1597" xr:uid="{00000000-0005-0000-0000-00002C020000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3" xfId="1599" xr:uid="{00000000-0005-0000-0000-000031020000}"/>
    <cellStyle name="20 % - Accent5 3 3" xfId="223" xr:uid="{00000000-0005-0000-0000-000032020000}"/>
    <cellStyle name="20 % - Accent5 3 3 2" xfId="2302" xr:uid="{00000000-0005-0000-0000-000033020000}"/>
    <cellStyle name="20 % - Accent5 3 3 3" xfId="1600" xr:uid="{00000000-0005-0000-0000-000034020000}"/>
    <cellStyle name="20 % - Accent5 3 4" xfId="224" xr:uid="{00000000-0005-0000-0000-000035020000}"/>
    <cellStyle name="20 % - Accent5 3 4 2" xfId="2303" xr:uid="{00000000-0005-0000-0000-000036020000}"/>
    <cellStyle name="20 % - Accent5 3 4 3" xfId="1601" xr:uid="{00000000-0005-0000-0000-000037020000}"/>
    <cellStyle name="20 % - Accent5 3 5" xfId="225" xr:uid="{00000000-0005-0000-0000-000038020000}"/>
    <cellStyle name="20 % - Accent5 3 5 2" xfId="2304" xr:uid="{00000000-0005-0000-0000-000039020000}"/>
    <cellStyle name="20 % - Accent5 3 5 3" xfId="1602" xr:uid="{00000000-0005-0000-0000-00003A020000}"/>
    <cellStyle name="20 % - Accent5 3 6" xfId="226" xr:uid="{00000000-0005-0000-0000-00003B020000}"/>
    <cellStyle name="20 % - Accent5 3 6 2" xfId="2305" xr:uid="{00000000-0005-0000-0000-00003C020000}"/>
    <cellStyle name="20 % - Accent5 3 6 3" xfId="1603" xr:uid="{00000000-0005-0000-0000-00003D020000}"/>
    <cellStyle name="20 % - Accent5 3 7" xfId="2300" xr:uid="{00000000-0005-0000-0000-00003E020000}"/>
    <cellStyle name="20 % - Accent5 3 8" xfId="1598" xr:uid="{00000000-0005-0000-0000-00003F020000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3" xfId="1605" xr:uid="{00000000-0005-0000-0000-000044020000}"/>
    <cellStyle name="20 % - Accent5 4 3" xfId="230" xr:uid="{00000000-0005-0000-0000-000045020000}"/>
    <cellStyle name="20 % - Accent5 4 3 2" xfId="2308" xr:uid="{00000000-0005-0000-0000-000046020000}"/>
    <cellStyle name="20 % - Accent5 4 3 3" xfId="1606" xr:uid="{00000000-0005-0000-0000-000047020000}"/>
    <cellStyle name="20 % - Accent5 4 4" xfId="231" xr:uid="{00000000-0005-0000-0000-000048020000}"/>
    <cellStyle name="20 % - Accent5 4 4 2" xfId="2309" xr:uid="{00000000-0005-0000-0000-000049020000}"/>
    <cellStyle name="20 % - Accent5 4 4 3" xfId="1607" xr:uid="{00000000-0005-0000-0000-00004A020000}"/>
    <cellStyle name="20 % - Accent5 4 5" xfId="232" xr:uid="{00000000-0005-0000-0000-00004B020000}"/>
    <cellStyle name="20 % - Accent5 4 5 2" xfId="2310" xr:uid="{00000000-0005-0000-0000-00004C020000}"/>
    <cellStyle name="20 % - Accent5 4 5 3" xfId="1608" xr:uid="{00000000-0005-0000-0000-00004D020000}"/>
    <cellStyle name="20 % - Accent5 4 6" xfId="233" xr:uid="{00000000-0005-0000-0000-00004E020000}"/>
    <cellStyle name="20 % - Accent5 4 6 2" xfId="2311" xr:uid="{00000000-0005-0000-0000-00004F020000}"/>
    <cellStyle name="20 % - Accent5 4 6 3" xfId="1609" xr:uid="{00000000-0005-0000-0000-000050020000}"/>
    <cellStyle name="20 % - Accent5 4 7" xfId="2306" xr:uid="{00000000-0005-0000-0000-000051020000}"/>
    <cellStyle name="20 % - Accent5 4 8" xfId="1604" xr:uid="{00000000-0005-0000-0000-000052020000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3" xfId="1610" xr:uid="{00000000-0005-0000-0000-000057020000}"/>
    <cellStyle name="20 % - Accent5 7" xfId="237" xr:uid="{00000000-0005-0000-0000-000058020000}"/>
    <cellStyle name="20 % - Accent5 7 2" xfId="2313" xr:uid="{00000000-0005-0000-0000-000059020000}"/>
    <cellStyle name="20 % - Accent5 7 3" xfId="1611" xr:uid="{00000000-0005-0000-0000-00005A020000}"/>
    <cellStyle name="20 % - Accent5 8" xfId="238" xr:uid="{00000000-0005-0000-0000-00005B020000}"/>
    <cellStyle name="20 % - Accent5 8 2" xfId="2314" xr:uid="{00000000-0005-0000-0000-00005C020000}"/>
    <cellStyle name="20 % - Accent5 8 3" xfId="1612" xr:uid="{00000000-0005-0000-0000-00005D020000}"/>
    <cellStyle name="20 % - Accent5 9" xfId="239" xr:uid="{00000000-0005-0000-0000-00005E020000}"/>
    <cellStyle name="20 % - Accent5 9 2" xfId="2315" xr:uid="{00000000-0005-0000-0000-00005F020000}"/>
    <cellStyle name="20 % - Accent5 9 3" xfId="1613" xr:uid="{00000000-0005-0000-0000-000060020000}"/>
    <cellStyle name="20 % - Accent6 10" xfId="240" xr:uid="{00000000-0005-0000-0000-000061020000}"/>
    <cellStyle name="20 % - Accent6 10 2" xfId="2316" xr:uid="{00000000-0005-0000-0000-000062020000}"/>
    <cellStyle name="20 % - Accent6 10 3" xfId="1614" xr:uid="{00000000-0005-0000-0000-000063020000}"/>
    <cellStyle name="20 % - Accent6 11" xfId="241" xr:uid="{00000000-0005-0000-0000-000064020000}"/>
    <cellStyle name="20 % - Accent6 11 2" xfId="2317" xr:uid="{00000000-0005-0000-0000-000065020000}"/>
    <cellStyle name="20 % - Accent6 11 3" xfId="1615" xr:uid="{00000000-0005-0000-0000-000066020000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3" xfId="1616" xr:uid="{00000000-0005-0000-0000-00006B020000}"/>
    <cellStyle name="20 % - Accent6 2 11" xfId="245" xr:uid="{00000000-0005-0000-0000-00006C020000}"/>
    <cellStyle name="20 % - Accent6 2 11 2" xfId="2319" xr:uid="{00000000-0005-0000-0000-00006D020000}"/>
    <cellStyle name="20 % - Accent6 2 11 3" xfId="1617" xr:uid="{00000000-0005-0000-0000-00006E020000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3" xfId="1619" xr:uid="{00000000-0005-0000-0000-000073020000}"/>
    <cellStyle name="20 % - Accent6 2 2 3" xfId="249" xr:uid="{00000000-0005-0000-0000-000074020000}"/>
    <cellStyle name="20 % - Accent6 2 2 3 2" xfId="2322" xr:uid="{00000000-0005-0000-0000-000075020000}"/>
    <cellStyle name="20 % - Accent6 2 2 3 3" xfId="1620" xr:uid="{00000000-0005-0000-0000-000076020000}"/>
    <cellStyle name="20 % - Accent6 2 2 4" xfId="250" xr:uid="{00000000-0005-0000-0000-000077020000}"/>
    <cellStyle name="20 % - Accent6 2 2 4 2" xfId="2323" xr:uid="{00000000-0005-0000-0000-000078020000}"/>
    <cellStyle name="20 % - Accent6 2 2 4 3" xfId="1621" xr:uid="{00000000-0005-0000-0000-000079020000}"/>
    <cellStyle name="20 % - Accent6 2 2 5" xfId="251" xr:uid="{00000000-0005-0000-0000-00007A020000}"/>
    <cellStyle name="20 % - Accent6 2 2 5 2" xfId="2324" xr:uid="{00000000-0005-0000-0000-00007B020000}"/>
    <cellStyle name="20 % - Accent6 2 2 5 3" xfId="1622" xr:uid="{00000000-0005-0000-0000-00007C020000}"/>
    <cellStyle name="20 % - Accent6 2 2 6" xfId="252" xr:uid="{00000000-0005-0000-0000-00007D020000}"/>
    <cellStyle name="20 % - Accent6 2 2 6 2" xfId="2325" xr:uid="{00000000-0005-0000-0000-00007E020000}"/>
    <cellStyle name="20 % - Accent6 2 2 6 3" xfId="1623" xr:uid="{00000000-0005-0000-0000-00007F020000}"/>
    <cellStyle name="20 % - Accent6 2 2 7" xfId="2320" xr:uid="{00000000-0005-0000-0000-000080020000}"/>
    <cellStyle name="20 % - Accent6 2 2 8" xfId="1618" xr:uid="{00000000-0005-0000-0000-000081020000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3" xfId="1624" xr:uid="{00000000-0005-0000-0000-000086020000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3" xfId="1626" xr:uid="{00000000-0005-0000-0000-00008A020000}"/>
    <cellStyle name="20 % - Accent6 2 5 3" xfId="258" xr:uid="{00000000-0005-0000-0000-00008B020000}"/>
    <cellStyle name="20 % - Accent6 2 5 3 2" xfId="2329" xr:uid="{00000000-0005-0000-0000-00008C020000}"/>
    <cellStyle name="20 % - Accent6 2 5 3 3" xfId="1627" xr:uid="{00000000-0005-0000-0000-00008D020000}"/>
    <cellStyle name="20 % - Accent6 2 5 4" xfId="259" xr:uid="{00000000-0005-0000-0000-00008E020000}"/>
    <cellStyle name="20 % - Accent6 2 5 4 2" xfId="2330" xr:uid="{00000000-0005-0000-0000-00008F020000}"/>
    <cellStyle name="20 % - Accent6 2 5 4 3" xfId="1628" xr:uid="{00000000-0005-0000-0000-000090020000}"/>
    <cellStyle name="20 % - Accent6 2 5 5" xfId="260" xr:uid="{00000000-0005-0000-0000-000091020000}"/>
    <cellStyle name="20 % - Accent6 2 5 5 2" xfId="2331" xr:uid="{00000000-0005-0000-0000-000092020000}"/>
    <cellStyle name="20 % - Accent6 2 5 5 3" xfId="1629" xr:uid="{00000000-0005-0000-0000-000093020000}"/>
    <cellStyle name="20 % - Accent6 2 5 6" xfId="261" xr:uid="{00000000-0005-0000-0000-000094020000}"/>
    <cellStyle name="20 % - Accent6 2 5 6 2" xfId="2332" xr:uid="{00000000-0005-0000-0000-000095020000}"/>
    <cellStyle name="20 % - Accent6 2 5 6 3" xfId="1630" xr:uid="{00000000-0005-0000-0000-000096020000}"/>
    <cellStyle name="20 % - Accent6 2 5 7" xfId="2327" xr:uid="{00000000-0005-0000-0000-000097020000}"/>
    <cellStyle name="20 % - Accent6 2 5 8" xfId="1625" xr:uid="{00000000-0005-0000-0000-000098020000}"/>
    <cellStyle name="20 % - Accent6 2 6" xfId="262" xr:uid="{00000000-0005-0000-0000-000099020000}"/>
    <cellStyle name="20 % - Accent6 2 6 2" xfId="2333" xr:uid="{00000000-0005-0000-0000-00009A020000}"/>
    <cellStyle name="20 % - Accent6 2 6 3" xfId="1631" xr:uid="{00000000-0005-0000-0000-00009B020000}"/>
    <cellStyle name="20 % - Accent6 2 7" xfId="263" xr:uid="{00000000-0005-0000-0000-00009C020000}"/>
    <cellStyle name="20 % - Accent6 2 7 2" xfId="2334" xr:uid="{00000000-0005-0000-0000-00009D020000}"/>
    <cellStyle name="20 % - Accent6 2 7 3" xfId="1632" xr:uid="{00000000-0005-0000-0000-00009E020000}"/>
    <cellStyle name="20 % - Accent6 2 8" xfId="264" xr:uid="{00000000-0005-0000-0000-00009F020000}"/>
    <cellStyle name="20 % - Accent6 2 8 2" xfId="2335" xr:uid="{00000000-0005-0000-0000-0000A0020000}"/>
    <cellStyle name="20 % - Accent6 2 8 3" xfId="1633" xr:uid="{00000000-0005-0000-0000-0000A1020000}"/>
    <cellStyle name="20 % - Accent6 2 9" xfId="265" xr:uid="{00000000-0005-0000-0000-0000A2020000}"/>
    <cellStyle name="20 % - Accent6 2 9 2" xfId="2336" xr:uid="{00000000-0005-0000-0000-0000A3020000}"/>
    <cellStyle name="20 % - Accent6 2 9 3" xfId="1634" xr:uid="{00000000-0005-0000-0000-0000A4020000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3" xfId="1636" xr:uid="{00000000-0005-0000-0000-0000A9020000}"/>
    <cellStyle name="20 % - Accent6 3 3" xfId="269" xr:uid="{00000000-0005-0000-0000-0000AA020000}"/>
    <cellStyle name="20 % - Accent6 3 3 2" xfId="2339" xr:uid="{00000000-0005-0000-0000-0000AB020000}"/>
    <cellStyle name="20 % - Accent6 3 3 3" xfId="1637" xr:uid="{00000000-0005-0000-0000-0000AC020000}"/>
    <cellStyle name="20 % - Accent6 3 4" xfId="270" xr:uid="{00000000-0005-0000-0000-0000AD020000}"/>
    <cellStyle name="20 % - Accent6 3 4 2" xfId="2340" xr:uid="{00000000-0005-0000-0000-0000AE020000}"/>
    <cellStyle name="20 % - Accent6 3 4 3" xfId="1638" xr:uid="{00000000-0005-0000-0000-0000AF020000}"/>
    <cellStyle name="20 % - Accent6 3 5" xfId="271" xr:uid="{00000000-0005-0000-0000-0000B0020000}"/>
    <cellStyle name="20 % - Accent6 3 5 2" xfId="2341" xr:uid="{00000000-0005-0000-0000-0000B1020000}"/>
    <cellStyle name="20 % - Accent6 3 5 3" xfId="1639" xr:uid="{00000000-0005-0000-0000-0000B2020000}"/>
    <cellStyle name="20 % - Accent6 3 6" xfId="272" xr:uid="{00000000-0005-0000-0000-0000B3020000}"/>
    <cellStyle name="20 % - Accent6 3 6 2" xfId="2342" xr:uid="{00000000-0005-0000-0000-0000B4020000}"/>
    <cellStyle name="20 % - Accent6 3 6 3" xfId="1640" xr:uid="{00000000-0005-0000-0000-0000B5020000}"/>
    <cellStyle name="20 % - Accent6 3 7" xfId="2337" xr:uid="{00000000-0005-0000-0000-0000B6020000}"/>
    <cellStyle name="20 % - Accent6 3 8" xfId="1635" xr:uid="{00000000-0005-0000-0000-0000B7020000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3" xfId="1642" xr:uid="{00000000-0005-0000-0000-0000BC020000}"/>
    <cellStyle name="20 % - Accent6 4 3" xfId="276" xr:uid="{00000000-0005-0000-0000-0000BD020000}"/>
    <cellStyle name="20 % - Accent6 4 3 2" xfId="2345" xr:uid="{00000000-0005-0000-0000-0000BE020000}"/>
    <cellStyle name="20 % - Accent6 4 3 3" xfId="1643" xr:uid="{00000000-0005-0000-0000-0000BF020000}"/>
    <cellStyle name="20 % - Accent6 4 4" xfId="277" xr:uid="{00000000-0005-0000-0000-0000C0020000}"/>
    <cellStyle name="20 % - Accent6 4 4 2" xfId="2346" xr:uid="{00000000-0005-0000-0000-0000C1020000}"/>
    <cellStyle name="20 % - Accent6 4 4 3" xfId="1644" xr:uid="{00000000-0005-0000-0000-0000C2020000}"/>
    <cellStyle name="20 % - Accent6 4 5" xfId="278" xr:uid="{00000000-0005-0000-0000-0000C3020000}"/>
    <cellStyle name="20 % - Accent6 4 5 2" xfId="2347" xr:uid="{00000000-0005-0000-0000-0000C4020000}"/>
    <cellStyle name="20 % - Accent6 4 5 3" xfId="1645" xr:uid="{00000000-0005-0000-0000-0000C5020000}"/>
    <cellStyle name="20 % - Accent6 4 6" xfId="279" xr:uid="{00000000-0005-0000-0000-0000C6020000}"/>
    <cellStyle name="20 % - Accent6 4 6 2" xfId="2348" xr:uid="{00000000-0005-0000-0000-0000C7020000}"/>
    <cellStyle name="20 % - Accent6 4 6 3" xfId="1646" xr:uid="{00000000-0005-0000-0000-0000C8020000}"/>
    <cellStyle name="20 % - Accent6 4 7" xfId="2343" xr:uid="{00000000-0005-0000-0000-0000C9020000}"/>
    <cellStyle name="20 % - Accent6 4 8" xfId="1641" xr:uid="{00000000-0005-0000-0000-0000CA020000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3" xfId="1647" xr:uid="{00000000-0005-0000-0000-0000CF020000}"/>
    <cellStyle name="20 % - Accent6 7" xfId="283" xr:uid="{00000000-0005-0000-0000-0000D0020000}"/>
    <cellStyle name="20 % - Accent6 7 2" xfId="2350" xr:uid="{00000000-0005-0000-0000-0000D1020000}"/>
    <cellStyle name="20 % - Accent6 7 3" xfId="1648" xr:uid="{00000000-0005-0000-0000-0000D2020000}"/>
    <cellStyle name="20 % - Accent6 8" xfId="284" xr:uid="{00000000-0005-0000-0000-0000D3020000}"/>
    <cellStyle name="20 % - Accent6 8 2" xfId="2351" xr:uid="{00000000-0005-0000-0000-0000D4020000}"/>
    <cellStyle name="20 % - Accent6 8 3" xfId="1649" xr:uid="{00000000-0005-0000-0000-0000D5020000}"/>
    <cellStyle name="20 % - Accent6 9" xfId="285" xr:uid="{00000000-0005-0000-0000-0000D6020000}"/>
    <cellStyle name="20 % - Accent6 9 2" xfId="2352" xr:uid="{00000000-0005-0000-0000-0000D7020000}"/>
    <cellStyle name="20 % - Accent6 9 3" xfId="1650" xr:uid="{00000000-0005-0000-0000-0000D8020000}"/>
    <cellStyle name="40 % - Accent1 10" xfId="286" xr:uid="{00000000-0005-0000-0000-0000D9020000}"/>
    <cellStyle name="40 % - Accent1 10 2" xfId="2353" xr:uid="{00000000-0005-0000-0000-0000DA020000}"/>
    <cellStyle name="40 % - Accent1 10 3" xfId="1651" xr:uid="{00000000-0005-0000-0000-0000DB020000}"/>
    <cellStyle name="40 % - Accent1 11" xfId="287" xr:uid="{00000000-0005-0000-0000-0000DC020000}"/>
    <cellStyle name="40 % - Accent1 11 2" xfId="2354" xr:uid="{00000000-0005-0000-0000-0000DD020000}"/>
    <cellStyle name="40 % - Accent1 11 3" xfId="1652" xr:uid="{00000000-0005-0000-0000-0000DE020000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3" xfId="1653" xr:uid="{00000000-0005-0000-0000-0000E4020000}"/>
    <cellStyle name="40 % - Accent1 2 11" xfId="292" xr:uid="{00000000-0005-0000-0000-0000E5020000}"/>
    <cellStyle name="40 % - Accent1 2 11 2" xfId="2356" xr:uid="{00000000-0005-0000-0000-0000E6020000}"/>
    <cellStyle name="40 % - Accent1 2 11 3" xfId="1654" xr:uid="{00000000-0005-0000-0000-0000E7020000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3" xfId="1656" xr:uid="{00000000-0005-0000-0000-0000EE020000}"/>
    <cellStyle name="40 % - Accent1 2 2 3" xfId="298" xr:uid="{00000000-0005-0000-0000-0000EF020000}"/>
    <cellStyle name="40 % - Accent1 2 2 3 2" xfId="2359" xr:uid="{00000000-0005-0000-0000-0000F0020000}"/>
    <cellStyle name="40 % - Accent1 2 2 3 3" xfId="1657" xr:uid="{00000000-0005-0000-0000-0000F1020000}"/>
    <cellStyle name="40 % - Accent1 2 2 4" xfId="299" xr:uid="{00000000-0005-0000-0000-0000F2020000}"/>
    <cellStyle name="40 % - Accent1 2 2 4 2" xfId="2360" xr:uid="{00000000-0005-0000-0000-0000F3020000}"/>
    <cellStyle name="40 % - Accent1 2 2 4 3" xfId="1658" xr:uid="{00000000-0005-0000-0000-0000F4020000}"/>
    <cellStyle name="40 % - Accent1 2 2 5" xfId="300" xr:uid="{00000000-0005-0000-0000-0000F5020000}"/>
    <cellStyle name="40 % - Accent1 2 2 5 2" xfId="2361" xr:uid="{00000000-0005-0000-0000-0000F6020000}"/>
    <cellStyle name="40 % - Accent1 2 2 5 3" xfId="1659" xr:uid="{00000000-0005-0000-0000-0000F7020000}"/>
    <cellStyle name="40 % - Accent1 2 2 6" xfId="301" xr:uid="{00000000-0005-0000-0000-0000F8020000}"/>
    <cellStyle name="40 % - Accent1 2 2 6 2" xfId="2362" xr:uid="{00000000-0005-0000-0000-0000F9020000}"/>
    <cellStyle name="40 % - Accent1 2 2 6 3" xfId="1660" xr:uid="{00000000-0005-0000-0000-0000FA020000}"/>
    <cellStyle name="40 % - Accent1 2 2 7" xfId="2357" xr:uid="{00000000-0005-0000-0000-0000FB020000}"/>
    <cellStyle name="40 % - Accent1 2 2 8" xfId="1655" xr:uid="{00000000-0005-0000-0000-0000FC020000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3" xfId="1661" xr:uid="{00000000-0005-0000-0000-000001030000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3" xfId="1663" xr:uid="{00000000-0005-0000-0000-000005030000}"/>
    <cellStyle name="40 % - Accent1 2 5 3" xfId="307" xr:uid="{00000000-0005-0000-0000-000006030000}"/>
    <cellStyle name="40 % - Accent1 2 5 3 2" xfId="2366" xr:uid="{00000000-0005-0000-0000-000007030000}"/>
    <cellStyle name="40 % - Accent1 2 5 3 3" xfId="1664" xr:uid="{00000000-0005-0000-0000-000008030000}"/>
    <cellStyle name="40 % - Accent1 2 5 4" xfId="308" xr:uid="{00000000-0005-0000-0000-000009030000}"/>
    <cellStyle name="40 % - Accent1 2 5 4 2" xfId="2367" xr:uid="{00000000-0005-0000-0000-00000A030000}"/>
    <cellStyle name="40 % - Accent1 2 5 4 3" xfId="1665" xr:uid="{00000000-0005-0000-0000-00000B030000}"/>
    <cellStyle name="40 % - Accent1 2 5 5" xfId="309" xr:uid="{00000000-0005-0000-0000-00000C030000}"/>
    <cellStyle name="40 % - Accent1 2 5 5 2" xfId="2368" xr:uid="{00000000-0005-0000-0000-00000D030000}"/>
    <cellStyle name="40 % - Accent1 2 5 5 3" xfId="1666" xr:uid="{00000000-0005-0000-0000-00000E030000}"/>
    <cellStyle name="40 % - Accent1 2 5 6" xfId="310" xr:uid="{00000000-0005-0000-0000-00000F030000}"/>
    <cellStyle name="40 % - Accent1 2 5 6 2" xfId="2369" xr:uid="{00000000-0005-0000-0000-000010030000}"/>
    <cellStyle name="40 % - Accent1 2 5 6 3" xfId="1667" xr:uid="{00000000-0005-0000-0000-000011030000}"/>
    <cellStyle name="40 % - Accent1 2 5 7" xfId="2364" xr:uid="{00000000-0005-0000-0000-000012030000}"/>
    <cellStyle name="40 % - Accent1 2 5 8" xfId="1662" xr:uid="{00000000-0005-0000-0000-000013030000}"/>
    <cellStyle name="40 % - Accent1 2 6" xfId="311" xr:uid="{00000000-0005-0000-0000-000014030000}"/>
    <cellStyle name="40 % - Accent1 2 6 2" xfId="2370" xr:uid="{00000000-0005-0000-0000-000015030000}"/>
    <cellStyle name="40 % - Accent1 2 6 3" xfId="1668" xr:uid="{00000000-0005-0000-0000-000016030000}"/>
    <cellStyle name="40 % - Accent1 2 7" xfId="312" xr:uid="{00000000-0005-0000-0000-000017030000}"/>
    <cellStyle name="40 % - Accent1 2 7 2" xfId="2371" xr:uid="{00000000-0005-0000-0000-000018030000}"/>
    <cellStyle name="40 % - Accent1 2 7 3" xfId="1669" xr:uid="{00000000-0005-0000-0000-000019030000}"/>
    <cellStyle name="40 % - Accent1 2 8" xfId="313" xr:uid="{00000000-0005-0000-0000-00001A030000}"/>
    <cellStyle name="40 % - Accent1 2 8 2" xfId="2372" xr:uid="{00000000-0005-0000-0000-00001B030000}"/>
    <cellStyle name="40 % - Accent1 2 8 3" xfId="1670" xr:uid="{00000000-0005-0000-0000-00001C030000}"/>
    <cellStyle name="40 % - Accent1 2 9" xfId="314" xr:uid="{00000000-0005-0000-0000-00001D030000}"/>
    <cellStyle name="40 % - Accent1 2 9 2" xfId="2373" xr:uid="{00000000-0005-0000-0000-00001E030000}"/>
    <cellStyle name="40 % - Accent1 2 9 3" xfId="1671" xr:uid="{00000000-0005-0000-0000-00001F030000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3" xfId="1673" xr:uid="{00000000-0005-0000-0000-000024030000}"/>
    <cellStyle name="40 % - Accent1 3 3" xfId="318" xr:uid="{00000000-0005-0000-0000-000025030000}"/>
    <cellStyle name="40 % - Accent1 3 3 2" xfId="2376" xr:uid="{00000000-0005-0000-0000-000026030000}"/>
    <cellStyle name="40 % - Accent1 3 3 3" xfId="1674" xr:uid="{00000000-0005-0000-0000-000027030000}"/>
    <cellStyle name="40 % - Accent1 3 4" xfId="319" xr:uid="{00000000-0005-0000-0000-000028030000}"/>
    <cellStyle name="40 % - Accent1 3 4 2" xfId="2377" xr:uid="{00000000-0005-0000-0000-000029030000}"/>
    <cellStyle name="40 % - Accent1 3 4 3" xfId="1675" xr:uid="{00000000-0005-0000-0000-00002A030000}"/>
    <cellStyle name="40 % - Accent1 3 5" xfId="320" xr:uid="{00000000-0005-0000-0000-00002B030000}"/>
    <cellStyle name="40 % - Accent1 3 5 2" xfId="2378" xr:uid="{00000000-0005-0000-0000-00002C030000}"/>
    <cellStyle name="40 % - Accent1 3 5 3" xfId="1676" xr:uid="{00000000-0005-0000-0000-00002D030000}"/>
    <cellStyle name="40 % - Accent1 3 6" xfId="321" xr:uid="{00000000-0005-0000-0000-00002E030000}"/>
    <cellStyle name="40 % - Accent1 3 6 2" xfId="2379" xr:uid="{00000000-0005-0000-0000-00002F030000}"/>
    <cellStyle name="40 % - Accent1 3 6 3" xfId="1677" xr:uid="{00000000-0005-0000-0000-000030030000}"/>
    <cellStyle name="40 % - Accent1 3 7" xfId="2374" xr:uid="{00000000-0005-0000-0000-000031030000}"/>
    <cellStyle name="40 % - Accent1 3 8" xfId="1672" xr:uid="{00000000-0005-0000-0000-000032030000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3" xfId="1679" xr:uid="{00000000-0005-0000-0000-000037030000}"/>
    <cellStyle name="40 % - Accent1 4 3" xfId="325" xr:uid="{00000000-0005-0000-0000-000038030000}"/>
    <cellStyle name="40 % - Accent1 4 3 2" xfId="2382" xr:uid="{00000000-0005-0000-0000-000039030000}"/>
    <cellStyle name="40 % - Accent1 4 3 3" xfId="1680" xr:uid="{00000000-0005-0000-0000-00003A030000}"/>
    <cellStyle name="40 % - Accent1 4 4" xfId="326" xr:uid="{00000000-0005-0000-0000-00003B030000}"/>
    <cellStyle name="40 % - Accent1 4 4 2" xfId="2383" xr:uid="{00000000-0005-0000-0000-00003C030000}"/>
    <cellStyle name="40 % - Accent1 4 4 3" xfId="1681" xr:uid="{00000000-0005-0000-0000-00003D030000}"/>
    <cellStyle name="40 % - Accent1 4 5" xfId="327" xr:uid="{00000000-0005-0000-0000-00003E030000}"/>
    <cellStyle name="40 % - Accent1 4 5 2" xfId="2384" xr:uid="{00000000-0005-0000-0000-00003F030000}"/>
    <cellStyle name="40 % - Accent1 4 5 3" xfId="1682" xr:uid="{00000000-0005-0000-0000-000040030000}"/>
    <cellStyle name="40 % - Accent1 4 6" xfId="328" xr:uid="{00000000-0005-0000-0000-000041030000}"/>
    <cellStyle name="40 % - Accent1 4 6 2" xfId="2385" xr:uid="{00000000-0005-0000-0000-000042030000}"/>
    <cellStyle name="40 % - Accent1 4 6 3" xfId="1683" xr:uid="{00000000-0005-0000-0000-000043030000}"/>
    <cellStyle name="40 % - Accent1 4 7" xfId="2380" xr:uid="{00000000-0005-0000-0000-000044030000}"/>
    <cellStyle name="40 % - Accent1 4 8" xfId="1678" xr:uid="{00000000-0005-0000-0000-000045030000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3" xfId="1684" xr:uid="{00000000-0005-0000-0000-00004A030000}"/>
    <cellStyle name="40 % - Accent1 7" xfId="332" xr:uid="{00000000-0005-0000-0000-00004B030000}"/>
    <cellStyle name="40 % - Accent1 7 2" xfId="2387" xr:uid="{00000000-0005-0000-0000-00004C030000}"/>
    <cellStyle name="40 % - Accent1 7 3" xfId="1685" xr:uid="{00000000-0005-0000-0000-00004D030000}"/>
    <cellStyle name="40 % - Accent1 8" xfId="333" xr:uid="{00000000-0005-0000-0000-00004E030000}"/>
    <cellStyle name="40 % - Accent1 8 2" xfId="2388" xr:uid="{00000000-0005-0000-0000-00004F030000}"/>
    <cellStyle name="40 % - Accent1 8 3" xfId="1686" xr:uid="{00000000-0005-0000-0000-000050030000}"/>
    <cellStyle name="40 % - Accent1 9" xfId="334" xr:uid="{00000000-0005-0000-0000-000051030000}"/>
    <cellStyle name="40 % - Accent1 9 2" xfId="2389" xr:uid="{00000000-0005-0000-0000-000052030000}"/>
    <cellStyle name="40 % - Accent1 9 3" xfId="1687" xr:uid="{00000000-0005-0000-0000-000053030000}"/>
    <cellStyle name="40 % - Accent2 10" xfId="335" xr:uid="{00000000-0005-0000-0000-000054030000}"/>
    <cellStyle name="40 % - Accent2 10 2" xfId="2390" xr:uid="{00000000-0005-0000-0000-000055030000}"/>
    <cellStyle name="40 % - Accent2 10 3" xfId="1688" xr:uid="{00000000-0005-0000-0000-000056030000}"/>
    <cellStyle name="40 % - Accent2 11" xfId="336" xr:uid="{00000000-0005-0000-0000-000057030000}"/>
    <cellStyle name="40 % - Accent2 11 2" xfId="2391" xr:uid="{00000000-0005-0000-0000-000058030000}"/>
    <cellStyle name="40 % - Accent2 11 3" xfId="1689" xr:uid="{00000000-0005-0000-0000-000059030000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3" xfId="1690" xr:uid="{00000000-0005-0000-0000-00005E030000}"/>
    <cellStyle name="40 % - Accent2 2 11" xfId="340" xr:uid="{00000000-0005-0000-0000-00005F030000}"/>
    <cellStyle name="40 % - Accent2 2 11 2" xfId="2393" xr:uid="{00000000-0005-0000-0000-000060030000}"/>
    <cellStyle name="40 % - Accent2 2 11 3" xfId="1691" xr:uid="{00000000-0005-0000-0000-000061030000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3" xfId="1693" xr:uid="{00000000-0005-0000-0000-000066030000}"/>
    <cellStyle name="40 % - Accent2 2 2 3" xfId="344" xr:uid="{00000000-0005-0000-0000-000067030000}"/>
    <cellStyle name="40 % - Accent2 2 2 3 2" xfId="2396" xr:uid="{00000000-0005-0000-0000-000068030000}"/>
    <cellStyle name="40 % - Accent2 2 2 3 3" xfId="1694" xr:uid="{00000000-0005-0000-0000-000069030000}"/>
    <cellStyle name="40 % - Accent2 2 2 4" xfId="345" xr:uid="{00000000-0005-0000-0000-00006A030000}"/>
    <cellStyle name="40 % - Accent2 2 2 4 2" xfId="2397" xr:uid="{00000000-0005-0000-0000-00006B030000}"/>
    <cellStyle name="40 % - Accent2 2 2 4 3" xfId="1695" xr:uid="{00000000-0005-0000-0000-00006C030000}"/>
    <cellStyle name="40 % - Accent2 2 2 5" xfId="346" xr:uid="{00000000-0005-0000-0000-00006D030000}"/>
    <cellStyle name="40 % - Accent2 2 2 5 2" xfId="2398" xr:uid="{00000000-0005-0000-0000-00006E030000}"/>
    <cellStyle name="40 % - Accent2 2 2 5 3" xfId="1696" xr:uid="{00000000-0005-0000-0000-00006F030000}"/>
    <cellStyle name="40 % - Accent2 2 2 6" xfId="347" xr:uid="{00000000-0005-0000-0000-000070030000}"/>
    <cellStyle name="40 % - Accent2 2 2 6 2" xfId="2399" xr:uid="{00000000-0005-0000-0000-000071030000}"/>
    <cellStyle name="40 % - Accent2 2 2 6 3" xfId="1697" xr:uid="{00000000-0005-0000-0000-000072030000}"/>
    <cellStyle name="40 % - Accent2 2 2 7" xfId="2394" xr:uid="{00000000-0005-0000-0000-000073030000}"/>
    <cellStyle name="40 % - Accent2 2 2 8" xfId="1692" xr:uid="{00000000-0005-0000-0000-000074030000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3" xfId="1698" xr:uid="{00000000-0005-0000-0000-000079030000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3" xfId="1700" xr:uid="{00000000-0005-0000-0000-00007D030000}"/>
    <cellStyle name="40 % - Accent2 2 5 3" xfId="353" xr:uid="{00000000-0005-0000-0000-00007E030000}"/>
    <cellStyle name="40 % - Accent2 2 5 3 2" xfId="2403" xr:uid="{00000000-0005-0000-0000-00007F030000}"/>
    <cellStyle name="40 % - Accent2 2 5 3 3" xfId="1701" xr:uid="{00000000-0005-0000-0000-000080030000}"/>
    <cellStyle name="40 % - Accent2 2 5 4" xfId="354" xr:uid="{00000000-0005-0000-0000-000081030000}"/>
    <cellStyle name="40 % - Accent2 2 5 4 2" xfId="2404" xr:uid="{00000000-0005-0000-0000-000082030000}"/>
    <cellStyle name="40 % - Accent2 2 5 4 3" xfId="1702" xr:uid="{00000000-0005-0000-0000-000083030000}"/>
    <cellStyle name="40 % - Accent2 2 5 5" xfId="355" xr:uid="{00000000-0005-0000-0000-000084030000}"/>
    <cellStyle name="40 % - Accent2 2 5 5 2" xfId="2405" xr:uid="{00000000-0005-0000-0000-000085030000}"/>
    <cellStyle name="40 % - Accent2 2 5 5 3" xfId="1703" xr:uid="{00000000-0005-0000-0000-000086030000}"/>
    <cellStyle name="40 % - Accent2 2 5 6" xfId="356" xr:uid="{00000000-0005-0000-0000-000087030000}"/>
    <cellStyle name="40 % - Accent2 2 5 6 2" xfId="2406" xr:uid="{00000000-0005-0000-0000-000088030000}"/>
    <cellStyle name="40 % - Accent2 2 5 6 3" xfId="1704" xr:uid="{00000000-0005-0000-0000-000089030000}"/>
    <cellStyle name="40 % - Accent2 2 5 7" xfId="2401" xr:uid="{00000000-0005-0000-0000-00008A030000}"/>
    <cellStyle name="40 % - Accent2 2 5 8" xfId="1699" xr:uid="{00000000-0005-0000-0000-00008B030000}"/>
    <cellStyle name="40 % - Accent2 2 6" xfId="357" xr:uid="{00000000-0005-0000-0000-00008C030000}"/>
    <cellStyle name="40 % - Accent2 2 6 2" xfId="2407" xr:uid="{00000000-0005-0000-0000-00008D030000}"/>
    <cellStyle name="40 % - Accent2 2 6 3" xfId="1705" xr:uid="{00000000-0005-0000-0000-00008E030000}"/>
    <cellStyle name="40 % - Accent2 2 7" xfId="358" xr:uid="{00000000-0005-0000-0000-00008F030000}"/>
    <cellStyle name="40 % - Accent2 2 7 2" xfId="2408" xr:uid="{00000000-0005-0000-0000-000090030000}"/>
    <cellStyle name="40 % - Accent2 2 7 3" xfId="1706" xr:uid="{00000000-0005-0000-0000-000091030000}"/>
    <cellStyle name="40 % - Accent2 2 8" xfId="359" xr:uid="{00000000-0005-0000-0000-000092030000}"/>
    <cellStyle name="40 % - Accent2 2 8 2" xfId="2409" xr:uid="{00000000-0005-0000-0000-000093030000}"/>
    <cellStyle name="40 % - Accent2 2 8 3" xfId="1707" xr:uid="{00000000-0005-0000-0000-000094030000}"/>
    <cellStyle name="40 % - Accent2 2 9" xfId="360" xr:uid="{00000000-0005-0000-0000-000095030000}"/>
    <cellStyle name="40 % - Accent2 2 9 2" xfId="2410" xr:uid="{00000000-0005-0000-0000-000096030000}"/>
    <cellStyle name="40 % - Accent2 2 9 3" xfId="1708" xr:uid="{00000000-0005-0000-0000-000097030000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3" xfId="1710" xr:uid="{00000000-0005-0000-0000-00009C030000}"/>
    <cellStyle name="40 % - Accent2 3 3" xfId="364" xr:uid="{00000000-0005-0000-0000-00009D030000}"/>
    <cellStyle name="40 % - Accent2 3 3 2" xfId="2413" xr:uid="{00000000-0005-0000-0000-00009E030000}"/>
    <cellStyle name="40 % - Accent2 3 3 3" xfId="1711" xr:uid="{00000000-0005-0000-0000-00009F030000}"/>
    <cellStyle name="40 % - Accent2 3 4" xfId="365" xr:uid="{00000000-0005-0000-0000-0000A0030000}"/>
    <cellStyle name="40 % - Accent2 3 4 2" xfId="2414" xr:uid="{00000000-0005-0000-0000-0000A1030000}"/>
    <cellStyle name="40 % - Accent2 3 4 3" xfId="1712" xr:uid="{00000000-0005-0000-0000-0000A2030000}"/>
    <cellStyle name="40 % - Accent2 3 5" xfId="366" xr:uid="{00000000-0005-0000-0000-0000A3030000}"/>
    <cellStyle name="40 % - Accent2 3 5 2" xfId="2415" xr:uid="{00000000-0005-0000-0000-0000A4030000}"/>
    <cellStyle name="40 % - Accent2 3 5 3" xfId="1713" xr:uid="{00000000-0005-0000-0000-0000A5030000}"/>
    <cellStyle name="40 % - Accent2 3 6" xfId="367" xr:uid="{00000000-0005-0000-0000-0000A6030000}"/>
    <cellStyle name="40 % - Accent2 3 6 2" xfId="2416" xr:uid="{00000000-0005-0000-0000-0000A7030000}"/>
    <cellStyle name="40 % - Accent2 3 6 3" xfId="1714" xr:uid="{00000000-0005-0000-0000-0000A8030000}"/>
    <cellStyle name="40 % - Accent2 3 7" xfId="2411" xr:uid="{00000000-0005-0000-0000-0000A9030000}"/>
    <cellStyle name="40 % - Accent2 3 8" xfId="1709" xr:uid="{00000000-0005-0000-0000-0000AA030000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3" xfId="1716" xr:uid="{00000000-0005-0000-0000-0000AF030000}"/>
    <cellStyle name="40 % - Accent2 4 3" xfId="371" xr:uid="{00000000-0005-0000-0000-0000B0030000}"/>
    <cellStyle name="40 % - Accent2 4 3 2" xfId="2419" xr:uid="{00000000-0005-0000-0000-0000B1030000}"/>
    <cellStyle name="40 % - Accent2 4 3 3" xfId="1717" xr:uid="{00000000-0005-0000-0000-0000B2030000}"/>
    <cellStyle name="40 % - Accent2 4 4" xfId="372" xr:uid="{00000000-0005-0000-0000-0000B3030000}"/>
    <cellStyle name="40 % - Accent2 4 4 2" xfId="2420" xr:uid="{00000000-0005-0000-0000-0000B4030000}"/>
    <cellStyle name="40 % - Accent2 4 4 3" xfId="1718" xr:uid="{00000000-0005-0000-0000-0000B5030000}"/>
    <cellStyle name="40 % - Accent2 4 5" xfId="373" xr:uid="{00000000-0005-0000-0000-0000B6030000}"/>
    <cellStyle name="40 % - Accent2 4 5 2" xfId="2421" xr:uid="{00000000-0005-0000-0000-0000B7030000}"/>
    <cellStyle name="40 % - Accent2 4 5 3" xfId="1719" xr:uid="{00000000-0005-0000-0000-0000B8030000}"/>
    <cellStyle name="40 % - Accent2 4 6" xfId="374" xr:uid="{00000000-0005-0000-0000-0000B9030000}"/>
    <cellStyle name="40 % - Accent2 4 6 2" xfId="2422" xr:uid="{00000000-0005-0000-0000-0000BA030000}"/>
    <cellStyle name="40 % - Accent2 4 6 3" xfId="1720" xr:uid="{00000000-0005-0000-0000-0000BB030000}"/>
    <cellStyle name="40 % - Accent2 4 7" xfId="2417" xr:uid="{00000000-0005-0000-0000-0000BC030000}"/>
    <cellStyle name="40 % - Accent2 4 8" xfId="1715" xr:uid="{00000000-0005-0000-0000-0000BD030000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3" xfId="1721" xr:uid="{00000000-0005-0000-0000-0000C2030000}"/>
    <cellStyle name="40 % - Accent2 7" xfId="378" xr:uid="{00000000-0005-0000-0000-0000C3030000}"/>
    <cellStyle name="40 % - Accent2 7 2" xfId="2424" xr:uid="{00000000-0005-0000-0000-0000C4030000}"/>
    <cellStyle name="40 % - Accent2 7 3" xfId="1722" xr:uid="{00000000-0005-0000-0000-0000C5030000}"/>
    <cellStyle name="40 % - Accent2 8" xfId="379" xr:uid="{00000000-0005-0000-0000-0000C6030000}"/>
    <cellStyle name="40 % - Accent2 8 2" xfId="2425" xr:uid="{00000000-0005-0000-0000-0000C7030000}"/>
    <cellStyle name="40 % - Accent2 8 3" xfId="1723" xr:uid="{00000000-0005-0000-0000-0000C8030000}"/>
    <cellStyle name="40 % - Accent2 9" xfId="380" xr:uid="{00000000-0005-0000-0000-0000C9030000}"/>
    <cellStyle name="40 % - Accent2 9 2" xfId="2426" xr:uid="{00000000-0005-0000-0000-0000CA030000}"/>
    <cellStyle name="40 % - Accent2 9 3" xfId="1724" xr:uid="{00000000-0005-0000-0000-0000CB030000}"/>
    <cellStyle name="40 % - Accent3 10" xfId="381" xr:uid="{00000000-0005-0000-0000-0000CC030000}"/>
    <cellStyle name="40 % - Accent3 10 2" xfId="2427" xr:uid="{00000000-0005-0000-0000-0000CD030000}"/>
    <cellStyle name="40 % - Accent3 10 3" xfId="1725" xr:uid="{00000000-0005-0000-0000-0000CE030000}"/>
    <cellStyle name="40 % - Accent3 11" xfId="382" xr:uid="{00000000-0005-0000-0000-0000CF030000}"/>
    <cellStyle name="40 % - Accent3 11 2" xfId="2428" xr:uid="{00000000-0005-0000-0000-0000D0030000}"/>
    <cellStyle name="40 % - Accent3 11 3" xfId="1726" xr:uid="{00000000-0005-0000-0000-0000D1030000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3" xfId="1727" xr:uid="{00000000-0005-0000-0000-0000D7030000}"/>
    <cellStyle name="40 % - Accent3 2 11" xfId="387" xr:uid="{00000000-0005-0000-0000-0000D8030000}"/>
    <cellStyle name="40 % - Accent3 2 11 2" xfId="2430" xr:uid="{00000000-0005-0000-0000-0000D9030000}"/>
    <cellStyle name="40 % - Accent3 2 11 3" xfId="1728" xr:uid="{00000000-0005-0000-0000-0000DA030000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3" xfId="1730" xr:uid="{00000000-0005-0000-0000-0000E1030000}"/>
    <cellStyle name="40 % - Accent3 2 2 3" xfId="393" xr:uid="{00000000-0005-0000-0000-0000E2030000}"/>
    <cellStyle name="40 % - Accent3 2 2 3 2" xfId="2433" xr:uid="{00000000-0005-0000-0000-0000E3030000}"/>
    <cellStyle name="40 % - Accent3 2 2 3 3" xfId="1731" xr:uid="{00000000-0005-0000-0000-0000E4030000}"/>
    <cellStyle name="40 % - Accent3 2 2 4" xfId="394" xr:uid="{00000000-0005-0000-0000-0000E5030000}"/>
    <cellStyle name="40 % - Accent3 2 2 4 2" xfId="2434" xr:uid="{00000000-0005-0000-0000-0000E6030000}"/>
    <cellStyle name="40 % - Accent3 2 2 4 3" xfId="1732" xr:uid="{00000000-0005-0000-0000-0000E7030000}"/>
    <cellStyle name="40 % - Accent3 2 2 5" xfId="395" xr:uid="{00000000-0005-0000-0000-0000E8030000}"/>
    <cellStyle name="40 % - Accent3 2 2 5 2" xfId="2435" xr:uid="{00000000-0005-0000-0000-0000E9030000}"/>
    <cellStyle name="40 % - Accent3 2 2 5 3" xfId="1733" xr:uid="{00000000-0005-0000-0000-0000EA030000}"/>
    <cellStyle name="40 % - Accent3 2 2 6" xfId="396" xr:uid="{00000000-0005-0000-0000-0000EB030000}"/>
    <cellStyle name="40 % - Accent3 2 2 6 2" xfId="2436" xr:uid="{00000000-0005-0000-0000-0000EC030000}"/>
    <cellStyle name="40 % - Accent3 2 2 6 3" xfId="1734" xr:uid="{00000000-0005-0000-0000-0000ED030000}"/>
    <cellStyle name="40 % - Accent3 2 2 7" xfId="2431" xr:uid="{00000000-0005-0000-0000-0000EE030000}"/>
    <cellStyle name="40 % - Accent3 2 2 8" xfId="1729" xr:uid="{00000000-0005-0000-0000-0000EF030000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3" xfId="1735" xr:uid="{00000000-0005-0000-0000-0000F4030000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3" xfId="1737" xr:uid="{00000000-0005-0000-0000-0000F8030000}"/>
    <cellStyle name="40 % - Accent3 2 5 3" xfId="402" xr:uid="{00000000-0005-0000-0000-0000F9030000}"/>
    <cellStyle name="40 % - Accent3 2 5 3 2" xfId="2440" xr:uid="{00000000-0005-0000-0000-0000FA030000}"/>
    <cellStyle name="40 % - Accent3 2 5 3 3" xfId="1738" xr:uid="{00000000-0005-0000-0000-0000FB030000}"/>
    <cellStyle name="40 % - Accent3 2 5 4" xfId="403" xr:uid="{00000000-0005-0000-0000-0000FC030000}"/>
    <cellStyle name="40 % - Accent3 2 5 4 2" xfId="2441" xr:uid="{00000000-0005-0000-0000-0000FD030000}"/>
    <cellStyle name="40 % - Accent3 2 5 4 3" xfId="1739" xr:uid="{00000000-0005-0000-0000-0000FE030000}"/>
    <cellStyle name="40 % - Accent3 2 5 5" xfId="404" xr:uid="{00000000-0005-0000-0000-0000FF030000}"/>
    <cellStyle name="40 % - Accent3 2 5 5 2" xfId="2442" xr:uid="{00000000-0005-0000-0000-000000040000}"/>
    <cellStyle name="40 % - Accent3 2 5 5 3" xfId="1740" xr:uid="{00000000-0005-0000-0000-000001040000}"/>
    <cellStyle name="40 % - Accent3 2 5 6" xfId="405" xr:uid="{00000000-0005-0000-0000-000002040000}"/>
    <cellStyle name="40 % - Accent3 2 5 6 2" xfId="2443" xr:uid="{00000000-0005-0000-0000-000003040000}"/>
    <cellStyle name="40 % - Accent3 2 5 6 3" xfId="1741" xr:uid="{00000000-0005-0000-0000-000004040000}"/>
    <cellStyle name="40 % - Accent3 2 5 7" xfId="2438" xr:uid="{00000000-0005-0000-0000-000005040000}"/>
    <cellStyle name="40 % - Accent3 2 5 8" xfId="1736" xr:uid="{00000000-0005-0000-0000-000006040000}"/>
    <cellStyle name="40 % - Accent3 2 6" xfId="406" xr:uid="{00000000-0005-0000-0000-000007040000}"/>
    <cellStyle name="40 % - Accent3 2 6 2" xfId="2444" xr:uid="{00000000-0005-0000-0000-000008040000}"/>
    <cellStyle name="40 % - Accent3 2 6 3" xfId="1742" xr:uid="{00000000-0005-0000-0000-000009040000}"/>
    <cellStyle name="40 % - Accent3 2 7" xfId="407" xr:uid="{00000000-0005-0000-0000-00000A040000}"/>
    <cellStyle name="40 % - Accent3 2 7 2" xfId="2445" xr:uid="{00000000-0005-0000-0000-00000B040000}"/>
    <cellStyle name="40 % - Accent3 2 7 3" xfId="1743" xr:uid="{00000000-0005-0000-0000-00000C040000}"/>
    <cellStyle name="40 % - Accent3 2 8" xfId="408" xr:uid="{00000000-0005-0000-0000-00000D040000}"/>
    <cellStyle name="40 % - Accent3 2 8 2" xfId="2446" xr:uid="{00000000-0005-0000-0000-00000E040000}"/>
    <cellStyle name="40 % - Accent3 2 8 3" xfId="1744" xr:uid="{00000000-0005-0000-0000-00000F040000}"/>
    <cellStyle name="40 % - Accent3 2 9" xfId="409" xr:uid="{00000000-0005-0000-0000-000010040000}"/>
    <cellStyle name="40 % - Accent3 2 9 2" xfId="2447" xr:uid="{00000000-0005-0000-0000-000011040000}"/>
    <cellStyle name="40 % - Accent3 2 9 3" xfId="1745" xr:uid="{00000000-0005-0000-0000-000012040000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3" xfId="1747" xr:uid="{00000000-0005-0000-0000-000017040000}"/>
    <cellStyle name="40 % - Accent3 3 3" xfId="413" xr:uid="{00000000-0005-0000-0000-000018040000}"/>
    <cellStyle name="40 % - Accent3 3 3 2" xfId="2450" xr:uid="{00000000-0005-0000-0000-000019040000}"/>
    <cellStyle name="40 % - Accent3 3 3 3" xfId="1748" xr:uid="{00000000-0005-0000-0000-00001A040000}"/>
    <cellStyle name="40 % - Accent3 3 4" xfId="414" xr:uid="{00000000-0005-0000-0000-00001B040000}"/>
    <cellStyle name="40 % - Accent3 3 4 2" xfId="2451" xr:uid="{00000000-0005-0000-0000-00001C040000}"/>
    <cellStyle name="40 % - Accent3 3 4 3" xfId="1749" xr:uid="{00000000-0005-0000-0000-00001D040000}"/>
    <cellStyle name="40 % - Accent3 3 5" xfId="415" xr:uid="{00000000-0005-0000-0000-00001E040000}"/>
    <cellStyle name="40 % - Accent3 3 5 2" xfId="2452" xr:uid="{00000000-0005-0000-0000-00001F040000}"/>
    <cellStyle name="40 % - Accent3 3 5 3" xfId="1750" xr:uid="{00000000-0005-0000-0000-000020040000}"/>
    <cellStyle name="40 % - Accent3 3 6" xfId="416" xr:uid="{00000000-0005-0000-0000-000021040000}"/>
    <cellStyle name="40 % - Accent3 3 6 2" xfId="2453" xr:uid="{00000000-0005-0000-0000-000022040000}"/>
    <cellStyle name="40 % - Accent3 3 6 3" xfId="1751" xr:uid="{00000000-0005-0000-0000-000023040000}"/>
    <cellStyle name="40 % - Accent3 3 7" xfId="2448" xr:uid="{00000000-0005-0000-0000-000024040000}"/>
    <cellStyle name="40 % - Accent3 3 8" xfId="1746" xr:uid="{00000000-0005-0000-0000-000025040000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3" xfId="1753" xr:uid="{00000000-0005-0000-0000-00002A040000}"/>
    <cellStyle name="40 % - Accent3 4 3" xfId="420" xr:uid="{00000000-0005-0000-0000-00002B040000}"/>
    <cellStyle name="40 % - Accent3 4 3 2" xfId="2456" xr:uid="{00000000-0005-0000-0000-00002C040000}"/>
    <cellStyle name="40 % - Accent3 4 3 3" xfId="1754" xr:uid="{00000000-0005-0000-0000-00002D040000}"/>
    <cellStyle name="40 % - Accent3 4 4" xfId="421" xr:uid="{00000000-0005-0000-0000-00002E040000}"/>
    <cellStyle name="40 % - Accent3 4 4 2" xfId="2457" xr:uid="{00000000-0005-0000-0000-00002F040000}"/>
    <cellStyle name="40 % - Accent3 4 4 3" xfId="1755" xr:uid="{00000000-0005-0000-0000-000030040000}"/>
    <cellStyle name="40 % - Accent3 4 5" xfId="422" xr:uid="{00000000-0005-0000-0000-000031040000}"/>
    <cellStyle name="40 % - Accent3 4 5 2" xfId="2458" xr:uid="{00000000-0005-0000-0000-000032040000}"/>
    <cellStyle name="40 % - Accent3 4 5 3" xfId="1756" xr:uid="{00000000-0005-0000-0000-000033040000}"/>
    <cellStyle name="40 % - Accent3 4 6" xfId="423" xr:uid="{00000000-0005-0000-0000-000034040000}"/>
    <cellStyle name="40 % - Accent3 4 6 2" xfId="2459" xr:uid="{00000000-0005-0000-0000-000035040000}"/>
    <cellStyle name="40 % - Accent3 4 6 3" xfId="1757" xr:uid="{00000000-0005-0000-0000-000036040000}"/>
    <cellStyle name="40 % - Accent3 4 7" xfId="2454" xr:uid="{00000000-0005-0000-0000-000037040000}"/>
    <cellStyle name="40 % - Accent3 4 8" xfId="1752" xr:uid="{00000000-0005-0000-0000-000038040000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3" xfId="1758" xr:uid="{00000000-0005-0000-0000-00003D040000}"/>
    <cellStyle name="40 % - Accent3 7" xfId="427" xr:uid="{00000000-0005-0000-0000-00003E040000}"/>
    <cellStyle name="40 % - Accent3 7 2" xfId="2461" xr:uid="{00000000-0005-0000-0000-00003F040000}"/>
    <cellStyle name="40 % - Accent3 7 3" xfId="1759" xr:uid="{00000000-0005-0000-0000-000040040000}"/>
    <cellStyle name="40 % - Accent3 8" xfId="428" xr:uid="{00000000-0005-0000-0000-000041040000}"/>
    <cellStyle name="40 % - Accent3 8 2" xfId="2462" xr:uid="{00000000-0005-0000-0000-000042040000}"/>
    <cellStyle name="40 % - Accent3 8 3" xfId="1760" xr:uid="{00000000-0005-0000-0000-000043040000}"/>
    <cellStyle name="40 % - Accent3 9" xfId="429" xr:uid="{00000000-0005-0000-0000-000044040000}"/>
    <cellStyle name="40 % - Accent3 9 2" xfId="2463" xr:uid="{00000000-0005-0000-0000-000045040000}"/>
    <cellStyle name="40 % - Accent3 9 3" xfId="1761" xr:uid="{00000000-0005-0000-0000-000046040000}"/>
    <cellStyle name="40 % - Accent4 10" xfId="430" xr:uid="{00000000-0005-0000-0000-000047040000}"/>
    <cellStyle name="40 % - Accent4 10 2" xfId="2464" xr:uid="{00000000-0005-0000-0000-000048040000}"/>
    <cellStyle name="40 % - Accent4 10 3" xfId="1762" xr:uid="{00000000-0005-0000-0000-000049040000}"/>
    <cellStyle name="40 % - Accent4 11" xfId="431" xr:uid="{00000000-0005-0000-0000-00004A040000}"/>
    <cellStyle name="40 % - Accent4 11 2" xfId="2465" xr:uid="{00000000-0005-0000-0000-00004B040000}"/>
    <cellStyle name="40 % - Accent4 11 3" xfId="1763" xr:uid="{00000000-0005-0000-0000-00004C040000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3" xfId="1764" xr:uid="{00000000-0005-0000-0000-000052040000}"/>
    <cellStyle name="40 % - Accent4 2 11" xfId="436" xr:uid="{00000000-0005-0000-0000-000053040000}"/>
    <cellStyle name="40 % - Accent4 2 11 2" xfId="2467" xr:uid="{00000000-0005-0000-0000-000054040000}"/>
    <cellStyle name="40 % - Accent4 2 11 3" xfId="1765" xr:uid="{00000000-0005-0000-0000-000055040000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3" xfId="1767" xr:uid="{00000000-0005-0000-0000-00005C040000}"/>
    <cellStyle name="40 % - Accent4 2 2 3" xfId="442" xr:uid="{00000000-0005-0000-0000-00005D040000}"/>
    <cellStyle name="40 % - Accent4 2 2 3 2" xfId="2470" xr:uid="{00000000-0005-0000-0000-00005E040000}"/>
    <cellStyle name="40 % - Accent4 2 2 3 3" xfId="1768" xr:uid="{00000000-0005-0000-0000-00005F040000}"/>
    <cellStyle name="40 % - Accent4 2 2 4" xfId="443" xr:uid="{00000000-0005-0000-0000-000060040000}"/>
    <cellStyle name="40 % - Accent4 2 2 4 2" xfId="2471" xr:uid="{00000000-0005-0000-0000-000061040000}"/>
    <cellStyle name="40 % - Accent4 2 2 4 3" xfId="1769" xr:uid="{00000000-0005-0000-0000-000062040000}"/>
    <cellStyle name="40 % - Accent4 2 2 5" xfId="444" xr:uid="{00000000-0005-0000-0000-000063040000}"/>
    <cellStyle name="40 % - Accent4 2 2 5 2" xfId="2472" xr:uid="{00000000-0005-0000-0000-000064040000}"/>
    <cellStyle name="40 % - Accent4 2 2 5 3" xfId="1770" xr:uid="{00000000-0005-0000-0000-000065040000}"/>
    <cellStyle name="40 % - Accent4 2 2 6" xfId="445" xr:uid="{00000000-0005-0000-0000-000066040000}"/>
    <cellStyle name="40 % - Accent4 2 2 6 2" xfId="2473" xr:uid="{00000000-0005-0000-0000-000067040000}"/>
    <cellStyle name="40 % - Accent4 2 2 6 3" xfId="1771" xr:uid="{00000000-0005-0000-0000-000068040000}"/>
    <cellStyle name="40 % - Accent4 2 2 7" xfId="2468" xr:uid="{00000000-0005-0000-0000-000069040000}"/>
    <cellStyle name="40 % - Accent4 2 2 8" xfId="1766" xr:uid="{00000000-0005-0000-0000-00006A040000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3" xfId="1772" xr:uid="{00000000-0005-0000-0000-00006F040000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3" xfId="1774" xr:uid="{00000000-0005-0000-0000-000073040000}"/>
    <cellStyle name="40 % - Accent4 2 5 3" xfId="451" xr:uid="{00000000-0005-0000-0000-000074040000}"/>
    <cellStyle name="40 % - Accent4 2 5 3 2" xfId="2477" xr:uid="{00000000-0005-0000-0000-000075040000}"/>
    <cellStyle name="40 % - Accent4 2 5 3 3" xfId="1775" xr:uid="{00000000-0005-0000-0000-000076040000}"/>
    <cellStyle name="40 % - Accent4 2 5 4" xfId="452" xr:uid="{00000000-0005-0000-0000-000077040000}"/>
    <cellStyle name="40 % - Accent4 2 5 4 2" xfId="2478" xr:uid="{00000000-0005-0000-0000-000078040000}"/>
    <cellStyle name="40 % - Accent4 2 5 4 3" xfId="1776" xr:uid="{00000000-0005-0000-0000-000079040000}"/>
    <cellStyle name="40 % - Accent4 2 5 5" xfId="453" xr:uid="{00000000-0005-0000-0000-00007A040000}"/>
    <cellStyle name="40 % - Accent4 2 5 5 2" xfId="2479" xr:uid="{00000000-0005-0000-0000-00007B040000}"/>
    <cellStyle name="40 % - Accent4 2 5 5 3" xfId="1777" xr:uid="{00000000-0005-0000-0000-00007C040000}"/>
    <cellStyle name="40 % - Accent4 2 5 6" xfId="454" xr:uid="{00000000-0005-0000-0000-00007D040000}"/>
    <cellStyle name="40 % - Accent4 2 5 6 2" xfId="2480" xr:uid="{00000000-0005-0000-0000-00007E040000}"/>
    <cellStyle name="40 % - Accent4 2 5 6 3" xfId="1778" xr:uid="{00000000-0005-0000-0000-00007F040000}"/>
    <cellStyle name="40 % - Accent4 2 5 7" xfId="2475" xr:uid="{00000000-0005-0000-0000-000080040000}"/>
    <cellStyle name="40 % - Accent4 2 5 8" xfId="1773" xr:uid="{00000000-0005-0000-0000-000081040000}"/>
    <cellStyle name="40 % - Accent4 2 6" xfId="455" xr:uid="{00000000-0005-0000-0000-000082040000}"/>
    <cellStyle name="40 % - Accent4 2 6 2" xfId="2481" xr:uid="{00000000-0005-0000-0000-000083040000}"/>
    <cellStyle name="40 % - Accent4 2 6 3" xfId="1779" xr:uid="{00000000-0005-0000-0000-000084040000}"/>
    <cellStyle name="40 % - Accent4 2 7" xfId="456" xr:uid="{00000000-0005-0000-0000-000085040000}"/>
    <cellStyle name="40 % - Accent4 2 7 2" xfId="2482" xr:uid="{00000000-0005-0000-0000-000086040000}"/>
    <cellStyle name="40 % - Accent4 2 7 3" xfId="1780" xr:uid="{00000000-0005-0000-0000-000087040000}"/>
    <cellStyle name="40 % - Accent4 2 8" xfId="457" xr:uid="{00000000-0005-0000-0000-000088040000}"/>
    <cellStyle name="40 % - Accent4 2 8 2" xfId="2483" xr:uid="{00000000-0005-0000-0000-000089040000}"/>
    <cellStyle name="40 % - Accent4 2 8 3" xfId="1781" xr:uid="{00000000-0005-0000-0000-00008A040000}"/>
    <cellStyle name="40 % - Accent4 2 9" xfId="458" xr:uid="{00000000-0005-0000-0000-00008B040000}"/>
    <cellStyle name="40 % - Accent4 2 9 2" xfId="2484" xr:uid="{00000000-0005-0000-0000-00008C040000}"/>
    <cellStyle name="40 % - Accent4 2 9 3" xfId="1782" xr:uid="{00000000-0005-0000-0000-00008D040000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3" xfId="1784" xr:uid="{00000000-0005-0000-0000-000092040000}"/>
    <cellStyle name="40 % - Accent4 3 3" xfId="462" xr:uid="{00000000-0005-0000-0000-000093040000}"/>
    <cellStyle name="40 % - Accent4 3 3 2" xfId="2487" xr:uid="{00000000-0005-0000-0000-000094040000}"/>
    <cellStyle name="40 % - Accent4 3 3 3" xfId="1785" xr:uid="{00000000-0005-0000-0000-000095040000}"/>
    <cellStyle name="40 % - Accent4 3 4" xfId="463" xr:uid="{00000000-0005-0000-0000-000096040000}"/>
    <cellStyle name="40 % - Accent4 3 4 2" xfId="2488" xr:uid="{00000000-0005-0000-0000-000097040000}"/>
    <cellStyle name="40 % - Accent4 3 4 3" xfId="1786" xr:uid="{00000000-0005-0000-0000-000098040000}"/>
    <cellStyle name="40 % - Accent4 3 5" xfId="464" xr:uid="{00000000-0005-0000-0000-000099040000}"/>
    <cellStyle name="40 % - Accent4 3 5 2" xfId="2489" xr:uid="{00000000-0005-0000-0000-00009A040000}"/>
    <cellStyle name="40 % - Accent4 3 5 3" xfId="1787" xr:uid="{00000000-0005-0000-0000-00009B040000}"/>
    <cellStyle name="40 % - Accent4 3 6" xfId="465" xr:uid="{00000000-0005-0000-0000-00009C040000}"/>
    <cellStyle name="40 % - Accent4 3 6 2" xfId="2490" xr:uid="{00000000-0005-0000-0000-00009D040000}"/>
    <cellStyle name="40 % - Accent4 3 6 3" xfId="1788" xr:uid="{00000000-0005-0000-0000-00009E040000}"/>
    <cellStyle name="40 % - Accent4 3 7" xfId="2485" xr:uid="{00000000-0005-0000-0000-00009F040000}"/>
    <cellStyle name="40 % - Accent4 3 8" xfId="1783" xr:uid="{00000000-0005-0000-0000-0000A0040000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3" xfId="1790" xr:uid="{00000000-0005-0000-0000-0000A5040000}"/>
    <cellStyle name="40 % - Accent4 4 3" xfId="469" xr:uid="{00000000-0005-0000-0000-0000A6040000}"/>
    <cellStyle name="40 % - Accent4 4 3 2" xfId="2493" xr:uid="{00000000-0005-0000-0000-0000A7040000}"/>
    <cellStyle name="40 % - Accent4 4 3 3" xfId="1791" xr:uid="{00000000-0005-0000-0000-0000A8040000}"/>
    <cellStyle name="40 % - Accent4 4 4" xfId="470" xr:uid="{00000000-0005-0000-0000-0000A9040000}"/>
    <cellStyle name="40 % - Accent4 4 4 2" xfId="2494" xr:uid="{00000000-0005-0000-0000-0000AA040000}"/>
    <cellStyle name="40 % - Accent4 4 4 3" xfId="1792" xr:uid="{00000000-0005-0000-0000-0000AB040000}"/>
    <cellStyle name="40 % - Accent4 4 5" xfId="471" xr:uid="{00000000-0005-0000-0000-0000AC040000}"/>
    <cellStyle name="40 % - Accent4 4 5 2" xfId="2495" xr:uid="{00000000-0005-0000-0000-0000AD040000}"/>
    <cellStyle name="40 % - Accent4 4 5 3" xfId="1793" xr:uid="{00000000-0005-0000-0000-0000AE040000}"/>
    <cellStyle name="40 % - Accent4 4 6" xfId="472" xr:uid="{00000000-0005-0000-0000-0000AF040000}"/>
    <cellStyle name="40 % - Accent4 4 6 2" xfId="2496" xr:uid="{00000000-0005-0000-0000-0000B0040000}"/>
    <cellStyle name="40 % - Accent4 4 6 3" xfId="1794" xr:uid="{00000000-0005-0000-0000-0000B1040000}"/>
    <cellStyle name="40 % - Accent4 4 7" xfId="2491" xr:uid="{00000000-0005-0000-0000-0000B2040000}"/>
    <cellStyle name="40 % - Accent4 4 8" xfId="1789" xr:uid="{00000000-0005-0000-0000-0000B3040000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3" xfId="1795" xr:uid="{00000000-0005-0000-0000-0000B8040000}"/>
    <cellStyle name="40 % - Accent4 7" xfId="476" xr:uid="{00000000-0005-0000-0000-0000B9040000}"/>
    <cellStyle name="40 % - Accent4 7 2" xfId="2498" xr:uid="{00000000-0005-0000-0000-0000BA040000}"/>
    <cellStyle name="40 % - Accent4 7 3" xfId="1796" xr:uid="{00000000-0005-0000-0000-0000BB040000}"/>
    <cellStyle name="40 % - Accent4 8" xfId="477" xr:uid="{00000000-0005-0000-0000-0000BC040000}"/>
    <cellStyle name="40 % - Accent4 8 2" xfId="2499" xr:uid="{00000000-0005-0000-0000-0000BD040000}"/>
    <cellStyle name="40 % - Accent4 8 3" xfId="1797" xr:uid="{00000000-0005-0000-0000-0000BE040000}"/>
    <cellStyle name="40 % - Accent4 9" xfId="478" xr:uid="{00000000-0005-0000-0000-0000BF040000}"/>
    <cellStyle name="40 % - Accent4 9 2" xfId="2500" xr:uid="{00000000-0005-0000-0000-0000C0040000}"/>
    <cellStyle name="40 % - Accent4 9 3" xfId="1798" xr:uid="{00000000-0005-0000-0000-0000C1040000}"/>
    <cellStyle name="40 % - Accent5 10" xfId="479" xr:uid="{00000000-0005-0000-0000-0000C2040000}"/>
    <cellStyle name="40 % - Accent5 10 2" xfId="2501" xr:uid="{00000000-0005-0000-0000-0000C3040000}"/>
    <cellStyle name="40 % - Accent5 10 3" xfId="1799" xr:uid="{00000000-0005-0000-0000-0000C4040000}"/>
    <cellStyle name="40 % - Accent5 11" xfId="480" xr:uid="{00000000-0005-0000-0000-0000C5040000}"/>
    <cellStyle name="40 % - Accent5 11 2" xfId="2502" xr:uid="{00000000-0005-0000-0000-0000C6040000}"/>
    <cellStyle name="40 % - Accent5 11 3" xfId="1800" xr:uid="{00000000-0005-0000-0000-0000C7040000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3" xfId="1801" xr:uid="{00000000-0005-0000-0000-0000CC040000}"/>
    <cellStyle name="40 % - Accent5 2 11" xfId="484" xr:uid="{00000000-0005-0000-0000-0000CD040000}"/>
    <cellStyle name="40 % - Accent5 2 11 2" xfId="2504" xr:uid="{00000000-0005-0000-0000-0000CE040000}"/>
    <cellStyle name="40 % - Accent5 2 11 3" xfId="1802" xr:uid="{00000000-0005-0000-0000-0000CF040000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3" xfId="1804" xr:uid="{00000000-0005-0000-0000-0000D5040000}"/>
    <cellStyle name="40 % - Accent5 2 2 3" xfId="489" xr:uid="{00000000-0005-0000-0000-0000D6040000}"/>
    <cellStyle name="40 % - Accent5 2 2 3 2" xfId="2507" xr:uid="{00000000-0005-0000-0000-0000D7040000}"/>
    <cellStyle name="40 % - Accent5 2 2 3 3" xfId="1805" xr:uid="{00000000-0005-0000-0000-0000D8040000}"/>
    <cellStyle name="40 % - Accent5 2 2 4" xfId="490" xr:uid="{00000000-0005-0000-0000-0000D9040000}"/>
    <cellStyle name="40 % - Accent5 2 2 4 2" xfId="2508" xr:uid="{00000000-0005-0000-0000-0000DA040000}"/>
    <cellStyle name="40 % - Accent5 2 2 4 3" xfId="1806" xr:uid="{00000000-0005-0000-0000-0000DB040000}"/>
    <cellStyle name="40 % - Accent5 2 2 5" xfId="491" xr:uid="{00000000-0005-0000-0000-0000DC040000}"/>
    <cellStyle name="40 % - Accent5 2 2 5 2" xfId="2509" xr:uid="{00000000-0005-0000-0000-0000DD040000}"/>
    <cellStyle name="40 % - Accent5 2 2 5 3" xfId="1807" xr:uid="{00000000-0005-0000-0000-0000DE040000}"/>
    <cellStyle name="40 % - Accent5 2 2 6" xfId="492" xr:uid="{00000000-0005-0000-0000-0000DF040000}"/>
    <cellStyle name="40 % - Accent5 2 2 6 2" xfId="2510" xr:uid="{00000000-0005-0000-0000-0000E0040000}"/>
    <cellStyle name="40 % - Accent5 2 2 6 3" xfId="1808" xr:uid="{00000000-0005-0000-0000-0000E1040000}"/>
    <cellStyle name="40 % - Accent5 2 2 7" xfId="2505" xr:uid="{00000000-0005-0000-0000-0000E2040000}"/>
    <cellStyle name="40 % - Accent5 2 2 8" xfId="1803" xr:uid="{00000000-0005-0000-0000-0000E3040000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3" xfId="1809" xr:uid="{00000000-0005-0000-0000-0000E8040000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3" xfId="1811" xr:uid="{00000000-0005-0000-0000-0000EC040000}"/>
    <cellStyle name="40 % - Accent5 2 5 3" xfId="498" xr:uid="{00000000-0005-0000-0000-0000ED040000}"/>
    <cellStyle name="40 % - Accent5 2 5 3 2" xfId="2514" xr:uid="{00000000-0005-0000-0000-0000EE040000}"/>
    <cellStyle name="40 % - Accent5 2 5 3 3" xfId="1812" xr:uid="{00000000-0005-0000-0000-0000EF040000}"/>
    <cellStyle name="40 % - Accent5 2 5 4" xfId="499" xr:uid="{00000000-0005-0000-0000-0000F0040000}"/>
    <cellStyle name="40 % - Accent5 2 5 4 2" xfId="2515" xr:uid="{00000000-0005-0000-0000-0000F1040000}"/>
    <cellStyle name="40 % - Accent5 2 5 4 3" xfId="1813" xr:uid="{00000000-0005-0000-0000-0000F2040000}"/>
    <cellStyle name="40 % - Accent5 2 5 5" xfId="500" xr:uid="{00000000-0005-0000-0000-0000F3040000}"/>
    <cellStyle name="40 % - Accent5 2 5 5 2" xfId="2516" xr:uid="{00000000-0005-0000-0000-0000F4040000}"/>
    <cellStyle name="40 % - Accent5 2 5 5 3" xfId="1814" xr:uid="{00000000-0005-0000-0000-0000F5040000}"/>
    <cellStyle name="40 % - Accent5 2 5 6" xfId="501" xr:uid="{00000000-0005-0000-0000-0000F6040000}"/>
    <cellStyle name="40 % - Accent5 2 5 6 2" xfId="2517" xr:uid="{00000000-0005-0000-0000-0000F7040000}"/>
    <cellStyle name="40 % - Accent5 2 5 6 3" xfId="1815" xr:uid="{00000000-0005-0000-0000-0000F8040000}"/>
    <cellStyle name="40 % - Accent5 2 5 7" xfId="2512" xr:uid="{00000000-0005-0000-0000-0000F9040000}"/>
    <cellStyle name="40 % - Accent5 2 5 8" xfId="1810" xr:uid="{00000000-0005-0000-0000-0000FA040000}"/>
    <cellStyle name="40 % - Accent5 2 6" xfId="502" xr:uid="{00000000-0005-0000-0000-0000FB040000}"/>
    <cellStyle name="40 % - Accent5 2 6 2" xfId="2518" xr:uid="{00000000-0005-0000-0000-0000FC040000}"/>
    <cellStyle name="40 % - Accent5 2 6 3" xfId="1816" xr:uid="{00000000-0005-0000-0000-0000FD040000}"/>
    <cellStyle name="40 % - Accent5 2 7" xfId="503" xr:uid="{00000000-0005-0000-0000-0000FE040000}"/>
    <cellStyle name="40 % - Accent5 2 7 2" xfId="2519" xr:uid="{00000000-0005-0000-0000-0000FF040000}"/>
    <cellStyle name="40 % - Accent5 2 7 3" xfId="1817" xr:uid="{00000000-0005-0000-0000-000000050000}"/>
    <cellStyle name="40 % - Accent5 2 8" xfId="504" xr:uid="{00000000-0005-0000-0000-000001050000}"/>
    <cellStyle name="40 % - Accent5 2 8 2" xfId="2520" xr:uid="{00000000-0005-0000-0000-000002050000}"/>
    <cellStyle name="40 % - Accent5 2 8 3" xfId="1818" xr:uid="{00000000-0005-0000-0000-000003050000}"/>
    <cellStyle name="40 % - Accent5 2 9" xfId="505" xr:uid="{00000000-0005-0000-0000-000004050000}"/>
    <cellStyle name="40 % - Accent5 2 9 2" xfId="2521" xr:uid="{00000000-0005-0000-0000-000005050000}"/>
    <cellStyle name="40 % - Accent5 2 9 3" xfId="1819" xr:uid="{00000000-0005-0000-0000-000006050000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3" xfId="1821" xr:uid="{00000000-0005-0000-0000-00000B050000}"/>
    <cellStyle name="40 % - Accent5 3 3" xfId="509" xr:uid="{00000000-0005-0000-0000-00000C050000}"/>
    <cellStyle name="40 % - Accent5 3 3 2" xfId="2524" xr:uid="{00000000-0005-0000-0000-00000D050000}"/>
    <cellStyle name="40 % - Accent5 3 3 3" xfId="1822" xr:uid="{00000000-0005-0000-0000-00000E050000}"/>
    <cellStyle name="40 % - Accent5 3 4" xfId="510" xr:uid="{00000000-0005-0000-0000-00000F050000}"/>
    <cellStyle name="40 % - Accent5 3 4 2" xfId="2525" xr:uid="{00000000-0005-0000-0000-000010050000}"/>
    <cellStyle name="40 % - Accent5 3 4 3" xfId="1823" xr:uid="{00000000-0005-0000-0000-000011050000}"/>
    <cellStyle name="40 % - Accent5 3 5" xfId="511" xr:uid="{00000000-0005-0000-0000-000012050000}"/>
    <cellStyle name="40 % - Accent5 3 5 2" xfId="2526" xr:uid="{00000000-0005-0000-0000-000013050000}"/>
    <cellStyle name="40 % - Accent5 3 5 3" xfId="1824" xr:uid="{00000000-0005-0000-0000-000014050000}"/>
    <cellStyle name="40 % - Accent5 3 6" xfId="512" xr:uid="{00000000-0005-0000-0000-000015050000}"/>
    <cellStyle name="40 % - Accent5 3 6 2" xfId="2527" xr:uid="{00000000-0005-0000-0000-000016050000}"/>
    <cellStyle name="40 % - Accent5 3 6 3" xfId="1825" xr:uid="{00000000-0005-0000-0000-000017050000}"/>
    <cellStyle name="40 % - Accent5 3 7" xfId="2522" xr:uid="{00000000-0005-0000-0000-000018050000}"/>
    <cellStyle name="40 % - Accent5 3 8" xfId="1820" xr:uid="{00000000-0005-0000-0000-000019050000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3" xfId="1827" xr:uid="{00000000-0005-0000-0000-00001E050000}"/>
    <cellStyle name="40 % - Accent5 4 3" xfId="516" xr:uid="{00000000-0005-0000-0000-00001F050000}"/>
    <cellStyle name="40 % - Accent5 4 3 2" xfId="2530" xr:uid="{00000000-0005-0000-0000-000020050000}"/>
    <cellStyle name="40 % - Accent5 4 3 3" xfId="1828" xr:uid="{00000000-0005-0000-0000-000021050000}"/>
    <cellStyle name="40 % - Accent5 4 4" xfId="517" xr:uid="{00000000-0005-0000-0000-000022050000}"/>
    <cellStyle name="40 % - Accent5 4 4 2" xfId="2531" xr:uid="{00000000-0005-0000-0000-000023050000}"/>
    <cellStyle name="40 % - Accent5 4 4 3" xfId="1829" xr:uid="{00000000-0005-0000-0000-000024050000}"/>
    <cellStyle name="40 % - Accent5 4 5" xfId="518" xr:uid="{00000000-0005-0000-0000-000025050000}"/>
    <cellStyle name="40 % - Accent5 4 5 2" xfId="2532" xr:uid="{00000000-0005-0000-0000-000026050000}"/>
    <cellStyle name="40 % - Accent5 4 5 3" xfId="1830" xr:uid="{00000000-0005-0000-0000-000027050000}"/>
    <cellStyle name="40 % - Accent5 4 6" xfId="519" xr:uid="{00000000-0005-0000-0000-000028050000}"/>
    <cellStyle name="40 % - Accent5 4 6 2" xfId="2533" xr:uid="{00000000-0005-0000-0000-000029050000}"/>
    <cellStyle name="40 % - Accent5 4 6 3" xfId="1831" xr:uid="{00000000-0005-0000-0000-00002A050000}"/>
    <cellStyle name="40 % - Accent5 4 7" xfId="2528" xr:uid="{00000000-0005-0000-0000-00002B050000}"/>
    <cellStyle name="40 % - Accent5 4 8" xfId="1826" xr:uid="{00000000-0005-0000-0000-00002C050000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3" xfId="1832" xr:uid="{00000000-0005-0000-0000-000031050000}"/>
    <cellStyle name="40 % - Accent5 7" xfId="523" xr:uid="{00000000-0005-0000-0000-000032050000}"/>
    <cellStyle name="40 % - Accent5 7 2" xfId="2535" xr:uid="{00000000-0005-0000-0000-000033050000}"/>
    <cellStyle name="40 % - Accent5 7 3" xfId="1833" xr:uid="{00000000-0005-0000-0000-000034050000}"/>
    <cellStyle name="40 % - Accent5 8" xfId="524" xr:uid="{00000000-0005-0000-0000-000035050000}"/>
    <cellStyle name="40 % - Accent5 8 2" xfId="2536" xr:uid="{00000000-0005-0000-0000-000036050000}"/>
    <cellStyle name="40 % - Accent5 8 3" xfId="1834" xr:uid="{00000000-0005-0000-0000-000037050000}"/>
    <cellStyle name="40 % - Accent5 9" xfId="525" xr:uid="{00000000-0005-0000-0000-000038050000}"/>
    <cellStyle name="40 % - Accent5 9 2" xfId="2537" xr:uid="{00000000-0005-0000-0000-000039050000}"/>
    <cellStyle name="40 % - Accent5 9 3" xfId="1835" xr:uid="{00000000-0005-0000-0000-00003A050000}"/>
    <cellStyle name="40 % - Accent6 10" xfId="526" xr:uid="{00000000-0005-0000-0000-00003B050000}"/>
    <cellStyle name="40 % - Accent6 10 2" xfId="2538" xr:uid="{00000000-0005-0000-0000-00003C050000}"/>
    <cellStyle name="40 % - Accent6 10 3" xfId="1836" xr:uid="{00000000-0005-0000-0000-00003D050000}"/>
    <cellStyle name="40 % - Accent6 11" xfId="527" xr:uid="{00000000-0005-0000-0000-00003E050000}"/>
    <cellStyle name="40 % - Accent6 11 2" xfId="2539" xr:uid="{00000000-0005-0000-0000-00003F050000}"/>
    <cellStyle name="40 % - Accent6 11 3" xfId="1837" xr:uid="{00000000-0005-0000-0000-000040050000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3" xfId="1838" xr:uid="{00000000-0005-0000-0000-000046050000}"/>
    <cellStyle name="40 % - Accent6 2 11" xfId="532" xr:uid="{00000000-0005-0000-0000-000047050000}"/>
    <cellStyle name="40 % - Accent6 2 11 2" xfId="2541" xr:uid="{00000000-0005-0000-0000-000048050000}"/>
    <cellStyle name="40 % - Accent6 2 11 3" xfId="1839" xr:uid="{00000000-0005-0000-0000-000049050000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3" xfId="1841" xr:uid="{00000000-0005-0000-0000-000050050000}"/>
    <cellStyle name="40 % - Accent6 2 2 3" xfId="538" xr:uid="{00000000-0005-0000-0000-000051050000}"/>
    <cellStyle name="40 % - Accent6 2 2 3 2" xfId="2544" xr:uid="{00000000-0005-0000-0000-000052050000}"/>
    <cellStyle name="40 % - Accent6 2 2 3 3" xfId="1842" xr:uid="{00000000-0005-0000-0000-000053050000}"/>
    <cellStyle name="40 % - Accent6 2 2 4" xfId="539" xr:uid="{00000000-0005-0000-0000-000054050000}"/>
    <cellStyle name="40 % - Accent6 2 2 4 2" xfId="2545" xr:uid="{00000000-0005-0000-0000-000055050000}"/>
    <cellStyle name="40 % - Accent6 2 2 4 3" xfId="1843" xr:uid="{00000000-0005-0000-0000-000056050000}"/>
    <cellStyle name="40 % - Accent6 2 2 5" xfId="540" xr:uid="{00000000-0005-0000-0000-000057050000}"/>
    <cellStyle name="40 % - Accent6 2 2 5 2" xfId="2546" xr:uid="{00000000-0005-0000-0000-000058050000}"/>
    <cellStyle name="40 % - Accent6 2 2 5 3" xfId="1844" xr:uid="{00000000-0005-0000-0000-000059050000}"/>
    <cellStyle name="40 % - Accent6 2 2 6" xfId="541" xr:uid="{00000000-0005-0000-0000-00005A050000}"/>
    <cellStyle name="40 % - Accent6 2 2 6 2" xfId="2547" xr:uid="{00000000-0005-0000-0000-00005B050000}"/>
    <cellStyle name="40 % - Accent6 2 2 6 3" xfId="1845" xr:uid="{00000000-0005-0000-0000-00005C050000}"/>
    <cellStyle name="40 % - Accent6 2 2 7" xfId="2542" xr:uid="{00000000-0005-0000-0000-00005D050000}"/>
    <cellStyle name="40 % - Accent6 2 2 8" xfId="1840" xr:uid="{00000000-0005-0000-0000-00005E050000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3" xfId="1846" xr:uid="{00000000-0005-0000-0000-000063050000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3" xfId="1848" xr:uid="{00000000-0005-0000-0000-000067050000}"/>
    <cellStyle name="40 % - Accent6 2 5 3" xfId="547" xr:uid="{00000000-0005-0000-0000-000068050000}"/>
    <cellStyle name="40 % - Accent6 2 5 3 2" xfId="2551" xr:uid="{00000000-0005-0000-0000-000069050000}"/>
    <cellStyle name="40 % - Accent6 2 5 3 3" xfId="1849" xr:uid="{00000000-0005-0000-0000-00006A050000}"/>
    <cellStyle name="40 % - Accent6 2 5 4" xfId="548" xr:uid="{00000000-0005-0000-0000-00006B050000}"/>
    <cellStyle name="40 % - Accent6 2 5 4 2" xfId="2552" xr:uid="{00000000-0005-0000-0000-00006C050000}"/>
    <cellStyle name="40 % - Accent6 2 5 4 3" xfId="1850" xr:uid="{00000000-0005-0000-0000-00006D050000}"/>
    <cellStyle name="40 % - Accent6 2 5 5" xfId="549" xr:uid="{00000000-0005-0000-0000-00006E050000}"/>
    <cellStyle name="40 % - Accent6 2 5 5 2" xfId="2553" xr:uid="{00000000-0005-0000-0000-00006F050000}"/>
    <cellStyle name="40 % - Accent6 2 5 5 3" xfId="1851" xr:uid="{00000000-0005-0000-0000-000070050000}"/>
    <cellStyle name="40 % - Accent6 2 5 6" xfId="550" xr:uid="{00000000-0005-0000-0000-000071050000}"/>
    <cellStyle name="40 % - Accent6 2 5 6 2" xfId="2554" xr:uid="{00000000-0005-0000-0000-000072050000}"/>
    <cellStyle name="40 % - Accent6 2 5 6 3" xfId="1852" xr:uid="{00000000-0005-0000-0000-000073050000}"/>
    <cellStyle name="40 % - Accent6 2 5 7" xfId="2549" xr:uid="{00000000-0005-0000-0000-000074050000}"/>
    <cellStyle name="40 % - Accent6 2 5 8" xfId="1847" xr:uid="{00000000-0005-0000-0000-000075050000}"/>
    <cellStyle name="40 % - Accent6 2 6" xfId="551" xr:uid="{00000000-0005-0000-0000-000076050000}"/>
    <cellStyle name="40 % - Accent6 2 6 2" xfId="2555" xr:uid="{00000000-0005-0000-0000-000077050000}"/>
    <cellStyle name="40 % - Accent6 2 6 3" xfId="1853" xr:uid="{00000000-0005-0000-0000-000078050000}"/>
    <cellStyle name="40 % - Accent6 2 7" xfId="552" xr:uid="{00000000-0005-0000-0000-000079050000}"/>
    <cellStyle name="40 % - Accent6 2 7 2" xfId="2556" xr:uid="{00000000-0005-0000-0000-00007A050000}"/>
    <cellStyle name="40 % - Accent6 2 7 3" xfId="1854" xr:uid="{00000000-0005-0000-0000-00007B050000}"/>
    <cellStyle name="40 % - Accent6 2 8" xfId="553" xr:uid="{00000000-0005-0000-0000-00007C050000}"/>
    <cellStyle name="40 % - Accent6 2 8 2" xfId="2557" xr:uid="{00000000-0005-0000-0000-00007D050000}"/>
    <cellStyle name="40 % - Accent6 2 8 3" xfId="1855" xr:uid="{00000000-0005-0000-0000-00007E050000}"/>
    <cellStyle name="40 % - Accent6 2 9" xfId="554" xr:uid="{00000000-0005-0000-0000-00007F050000}"/>
    <cellStyle name="40 % - Accent6 2 9 2" xfId="2558" xr:uid="{00000000-0005-0000-0000-000080050000}"/>
    <cellStyle name="40 % - Accent6 2 9 3" xfId="1856" xr:uid="{00000000-0005-0000-0000-00008105000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3" xfId="1858" xr:uid="{00000000-0005-0000-0000-000086050000}"/>
    <cellStyle name="40 % - Accent6 3 3" xfId="558" xr:uid="{00000000-0005-0000-0000-000087050000}"/>
    <cellStyle name="40 % - Accent6 3 3 2" xfId="2561" xr:uid="{00000000-0005-0000-0000-000088050000}"/>
    <cellStyle name="40 % - Accent6 3 3 3" xfId="1859" xr:uid="{00000000-0005-0000-0000-000089050000}"/>
    <cellStyle name="40 % - Accent6 3 4" xfId="559" xr:uid="{00000000-0005-0000-0000-00008A050000}"/>
    <cellStyle name="40 % - Accent6 3 4 2" xfId="2562" xr:uid="{00000000-0005-0000-0000-00008B050000}"/>
    <cellStyle name="40 % - Accent6 3 4 3" xfId="1860" xr:uid="{00000000-0005-0000-0000-00008C050000}"/>
    <cellStyle name="40 % - Accent6 3 5" xfId="560" xr:uid="{00000000-0005-0000-0000-00008D050000}"/>
    <cellStyle name="40 % - Accent6 3 5 2" xfId="2563" xr:uid="{00000000-0005-0000-0000-00008E050000}"/>
    <cellStyle name="40 % - Accent6 3 5 3" xfId="1861" xr:uid="{00000000-0005-0000-0000-00008F050000}"/>
    <cellStyle name="40 % - Accent6 3 6" xfId="561" xr:uid="{00000000-0005-0000-0000-000090050000}"/>
    <cellStyle name="40 % - Accent6 3 6 2" xfId="2564" xr:uid="{00000000-0005-0000-0000-000091050000}"/>
    <cellStyle name="40 % - Accent6 3 6 3" xfId="1862" xr:uid="{00000000-0005-0000-0000-000092050000}"/>
    <cellStyle name="40 % - Accent6 3 7" xfId="2559" xr:uid="{00000000-0005-0000-0000-000093050000}"/>
    <cellStyle name="40 % - Accent6 3 8" xfId="1857" xr:uid="{00000000-0005-0000-0000-000094050000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3" xfId="1864" xr:uid="{00000000-0005-0000-0000-000099050000}"/>
    <cellStyle name="40 % - Accent6 4 3" xfId="565" xr:uid="{00000000-0005-0000-0000-00009A050000}"/>
    <cellStyle name="40 % - Accent6 4 3 2" xfId="2567" xr:uid="{00000000-0005-0000-0000-00009B050000}"/>
    <cellStyle name="40 % - Accent6 4 3 3" xfId="1865" xr:uid="{00000000-0005-0000-0000-00009C050000}"/>
    <cellStyle name="40 % - Accent6 4 4" xfId="566" xr:uid="{00000000-0005-0000-0000-00009D050000}"/>
    <cellStyle name="40 % - Accent6 4 4 2" xfId="2568" xr:uid="{00000000-0005-0000-0000-00009E050000}"/>
    <cellStyle name="40 % - Accent6 4 4 3" xfId="1866" xr:uid="{00000000-0005-0000-0000-00009F050000}"/>
    <cellStyle name="40 % - Accent6 4 5" xfId="567" xr:uid="{00000000-0005-0000-0000-0000A0050000}"/>
    <cellStyle name="40 % - Accent6 4 5 2" xfId="2569" xr:uid="{00000000-0005-0000-0000-0000A1050000}"/>
    <cellStyle name="40 % - Accent6 4 5 3" xfId="1867" xr:uid="{00000000-0005-0000-0000-0000A2050000}"/>
    <cellStyle name="40 % - Accent6 4 6" xfId="568" xr:uid="{00000000-0005-0000-0000-0000A3050000}"/>
    <cellStyle name="40 % - Accent6 4 6 2" xfId="2570" xr:uid="{00000000-0005-0000-0000-0000A4050000}"/>
    <cellStyle name="40 % - Accent6 4 6 3" xfId="1868" xr:uid="{00000000-0005-0000-0000-0000A5050000}"/>
    <cellStyle name="40 % - Accent6 4 7" xfId="2565" xr:uid="{00000000-0005-0000-0000-0000A6050000}"/>
    <cellStyle name="40 % - Accent6 4 8" xfId="1863" xr:uid="{00000000-0005-0000-0000-0000A7050000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3" xfId="1869" xr:uid="{00000000-0005-0000-0000-0000AC050000}"/>
    <cellStyle name="40 % - Accent6 7" xfId="572" xr:uid="{00000000-0005-0000-0000-0000AD050000}"/>
    <cellStyle name="40 % - Accent6 7 2" xfId="2572" xr:uid="{00000000-0005-0000-0000-0000AE050000}"/>
    <cellStyle name="40 % - Accent6 7 3" xfId="1870" xr:uid="{00000000-0005-0000-0000-0000AF050000}"/>
    <cellStyle name="40 % - Accent6 8" xfId="573" xr:uid="{00000000-0005-0000-0000-0000B0050000}"/>
    <cellStyle name="40 % - Accent6 8 2" xfId="2573" xr:uid="{00000000-0005-0000-0000-0000B1050000}"/>
    <cellStyle name="40 % - Accent6 8 3" xfId="1871" xr:uid="{00000000-0005-0000-0000-0000B2050000}"/>
    <cellStyle name="40 % - Accent6 9" xfId="574" xr:uid="{00000000-0005-0000-0000-0000B3050000}"/>
    <cellStyle name="40 % - Accent6 9 2" xfId="2574" xr:uid="{00000000-0005-0000-0000-0000B4050000}"/>
    <cellStyle name="40 % - Accent6 9 3" xfId="1872" xr:uid="{00000000-0005-0000-0000-0000B5050000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3" xfId="1873" xr:uid="{00000000-0005-0000-0000-00002A060000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3" xfId="1874" xr:uid="{00000000-0005-0000-0000-00002E060000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3" xfId="1875" xr:uid="{00000000-0005-0000-0000-00003206000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3" xfId="1876" xr:uid="{00000000-0005-0000-0000-000036060000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3" xfId="1877" xr:uid="{00000000-0005-0000-0000-00003A060000}"/>
    <cellStyle name="Commentaire 10 7" xfId="698" xr:uid="{00000000-0005-0000-0000-00003B060000}"/>
    <cellStyle name="Commentaire 10 7 2" xfId="2580" xr:uid="{00000000-0005-0000-0000-00003C060000}"/>
    <cellStyle name="Commentaire 10 7 3" xfId="1878" xr:uid="{00000000-0005-0000-0000-00003D060000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3" xfId="1879" xr:uid="{00000000-0005-0000-0000-000041060000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3" xfId="1880" xr:uid="{00000000-0005-0000-0000-00004506000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3" xfId="1881" xr:uid="{00000000-0005-0000-0000-000049060000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3" xfId="1882" xr:uid="{00000000-0005-0000-0000-00004D060000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3" xfId="1883" xr:uid="{00000000-0005-0000-0000-000051060000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3" xfId="1884" xr:uid="{00000000-0005-0000-0000-000055060000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3" xfId="1885" xr:uid="{00000000-0005-0000-0000-000059060000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3" xfId="1886" xr:uid="{00000000-0005-0000-0000-00005D060000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3" xfId="1887" xr:uid="{00000000-0005-0000-0000-000063060000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3" xfId="1888" xr:uid="{00000000-0005-0000-0000-000067060000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3" xfId="1889" xr:uid="{00000000-0005-0000-0000-00006B060000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3" xfId="1890" xr:uid="{00000000-0005-0000-0000-000073060000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3" xfId="1891" xr:uid="{00000000-0005-0000-0000-000077060000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3" xfId="1892" xr:uid="{00000000-0005-0000-0000-00007B060000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3" xfId="1893" xr:uid="{00000000-0005-0000-0000-00007F060000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3" xfId="1894" xr:uid="{00000000-0005-0000-0000-000083060000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3" xfId="1895" xr:uid="{00000000-0005-0000-0000-000087060000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3" xfId="1896" xr:uid="{00000000-0005-0000-0000-00008F060000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3" xfId="1897" xr:uid="{00000000-0005-0000-0000-000093060000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3" xfId="1898" xr:uid="{00000000-0005-0000-0000-000097060000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3" xfId="1899" xr:uid="{00000000-0005-0000-0000-00009B060000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3" xfId="1900" xr:uid="{00000000-0005-0000-0000-00009F060000}"/>
    <cellStyle name="Commentaire 2 5 7" xfId="753" xr:uid="{00000000-0005-0000-0000-0000A0060000}"/>
    <cellStyle name="Commentaire 2 5 7 2" xfId="2603" xr:uid="{00000000-0005-0000-0000-0000A1060000}"/>
    <cellStyle name="Commentaire 2 5 7 3" xfId="1901" xr:uid="{00000000-0005-0000-0000-0000A2060000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3" xfId="1902" xr:uid="{00000000-0005-0000-0000-0000A7060000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3" xfId="1903" xr:uid="{00000000-0005-0000-0000-0000AB060000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3" xfId="1904" xr:uid="{00000000-0005-0000-0000-0000AF060000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3" xfId="1905" xr:uid="{00000000-0005-0000-0000-0000B3060000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3" xfId="1906" xr:uid="{00000000-0005-0000-0000-0000B7060000}"/>
    <cellStyle name="Commentaire 2 6 7" xfId="765" xr:uid="{00000000-0005-0000-0000-0000B8060000}"/>
    <cellStyle name="Commentaire 2 6 7 2" xfId="2609" xr:uid="{00000000-0005-0000-0000-0000B9060000}"/>
    <cellStyle name="Commentaire 2 6 7 3" xfId="1907" xr:uid="{00000000-0005-0000-0000-0000BA060000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3" xfId="1908" xr:uid="{00000000-0005-0000-0000-0000BE060000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3" xfId="1909" xr:uid="{00000000-0005-0000-0000-0000C2060000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3" xfId="1910" xr:uid="{00000000-0005-0000-0000-0000C6060000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3" xfId="1911" xr:uid="{00000000-0005-0000-0000-0000CD060000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3" xfId="1912" xr:uid="{00000000-0005-0000-0000-0000D1060000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3" xfId="1913" xr:uid="{00000000-0005-0000-0000-0000D5060000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3" xfId="1914" xr:uid="{00000000-0005-0000-0000-0000D9060000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3" xfId="1915" xr:uid="{00000000-0005-0000-0000-0000DD060000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3" xfId="1916" xr:uid="{00000000-0005-0000-0000-0000E1060000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3" xfId="1917" xr:uid="{00000000-0005-0000-0000-0000E7060000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3" xfId="1918" xr:uid="{00000000-0005-0000-0000-0000EB060000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3" xfId="1919" xr:uid="{00000000-0005-0000-0000-0000EF060000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3" xfId="1920" xr:uid="{00000000-0005-0000-0000-0000F3060000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3" xfId="1921" xr:uid="{00000000-0005-0000-0000-0000F7060000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3" xfId="1922" xr:uid="{00000000-0005-0000-0000-0000FB060000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3" xfId="1923" xr:uid="{00000000-0005-0000-0000-000002070000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3" xfId="1924" xr:uid="{00000000-0005-0000-0000-000006070000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3" xfId="1925" xr:uid="{00000000-0005-0000-0000-00000A070000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3" xfId="1926" xr:uid="{00000000-0005-0000-0000-00000E070000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3" xfId="1927" xr:uid="{00000000-0005-0000-0000-000012070000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3" xfId="1928" xr:uid="{00000000-0005-0000-0000-000016070000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3" xfId="1929" xr:uid="{00000000-0005-0000-0000-00001B070000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3" xfId="1930" xr:uid="{00000000-0005-0000-0000-00001F070000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3" xfId="1931" xr:uid="{00000000-0005-0000-0000-00002307000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3" xfId="1932" xr:uid="{00000000-0005-0000-0000-000027070000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3" xfId="1933" xr:uid="{00000000-0005-0000-0000-00002B07000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3" xfId="1934" xr:uid="{00000000-0005-0000-0000-00002F070000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3" xfId="1935" xr:uid="{00000000-0005-0000-0000-000035070000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3" xfId="1936" xr:uid="{00000000-0005-0000-0000-000039070000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3" xfId="1937" xr:uid="{00000000-0005-0000-0000-00003D070000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3" xfId="1938" xr:uid="{00000000-0005-0000-0000-000041070000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3" xfId="1939" xr:uid="{00000000-0005-0000-0000-000045070000}"/>
    <cellStyle name="Commentaire 9 7" xfId="841" xr:uid="{00000000-0005-0000-0000-000046070000}"/>
    <cellStyle name="Commentaire 9 7 2" xfId="2642" xr:uid="{00000000-0005-0000-0000-000047070000}"/>
    <cellStyle name="Commentaire 9 7 3" xfId="1940" xr:uid="{00000000-0005-0000-0000-000048070000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3" xfId="1942" xr:uid="{00000000-0005-0000-0000-000054070000}"/>
    <cellStyle name="Euro 2 3" xfId="851" xr:uid="{00000000-0005-0000-0000-000055070000}"/>
    <cellStyle name="Euro 2 3 2" xfId="2645" xr:uid="{00000000-0005-0000-0000-000056070000}"/>
    <cellStyle name="Euro 2 3 3" xfId="1943" xr:uid="{00000000-0005-0000-0000-000057070000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3" xfId="1944" xr:uid="{00000000-0005-0000-0000-00005C070000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3" xfId="1946" xr:uid="{00000000-0005-0000-0000-000061070000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3" xfId="1947" xr:uid="{00000000-0005-0000-0000-000065070000}"/>
    <cellStyle name="Euro 3 5" xfId="2647" xr:uid="{00000000-0005-0000-0000-000066070000}"/>
    <cellStyle name="Euro 3 6" xfId="1945" xr:uid="{00000000-0005-0000-0000-000067070000}"/>
    <cellStyle name="Euro 4" xfId="860" xr:uid="{00000000-0005-0000-0000-000068070000}"/>
    <cellStyle name="Euro 4 2" xfId="2650" xr:uid="{00000000-0005-0000-0000-000069070000}"/>
    <cellStyle name="Euro 4 3" xfId="1948" xr:uid="{00000000-0005-0000-0000-00006A07000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3" xfId="1949" xr:uid="{00000000-0005-0000-0000-000070070000}"/>
    <cellStyle name="Euro 9" xfId="2643" xr:uid="{00000000-0005-0000-0000-000071070000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 2" xfId="872" xr:uid="{00000000-0005-0000-0000-000079070000}"/>
    <cellStyle name="Lien hypertexte 3" xfId="873" xr:uid="{00000000-0005-0000-0000-00007A070000}"/>
    <cellStyle name="Lien hypertexte 3 2" xfId="2835" xr:uid="{2695542F-2BE1-4988-98A2-72A94C0EE92F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3" xfId="1951" xr:uid="{00000000-0005-0000-0000-0000A5070000}"/>
    <cellStyle name="Monétaire 2 3" xfId="915" xr:uid="{00000000-0005-0000-0000-0000A6070000}"/>
    <cellStyle name="Monétaire 2 3 2" xfId="2654" xr:uid="{00000000-0005-0000-0000-0000A7070000}"/>
    <cellStyle name="Monétaire 2 3 3" xfId="1952" xr:uid="{00000000-0005-0000-0000-0000A8070000}"/>
    <cellStyle name="Monétaire 2 4" xfId="916" xr:uid="{00000000-0005-0000-0000-0000A9070000}"/>
    <cellStyle name="Monétaire 2 5" xfId="2652" xr:uid="{00000000-0005-0000-0000-0000AA070000}"/>
    <cellStyle name="Monétaire 2 6" xfId="1950" xr:uid="{00000000-0005-0000-0000-0000AB070000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3" xfId="1954" xr:uid="{00000000-0005-0000-0000-0000AF070000}"/>
    <cellStyle name="Monétaire 3 3" xfId="919" xr:uid="{00000000-0005-0000-0000-0000B0070000}"/>
    <cellStyle name="Monétaire 3 3 2" xfId="2657" xr:uid="{00000000-0005-0000-0000-0000B1070000}"/>
    <cellStyle name="Monétaire 3 3 3" xfId="1955" xr:uid="{00000000-0005-0000-0000-0000B2070000}"/>
    <cellStyle name="Monétaire 3 4" xfId="2655" xr:uid="{00000000-0005-0000-0000-0000B3070000}"/>
    <cellStyle name="Monétaire 3 5" xfId="1953" xr:uid="{00000000-0005-0000-0000-0000B4070000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2 2 2" xfId="2836" xr:uid="{49597C84-37E7-4557-823D-CBD457449A28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3" xfId="1956" xr:uid="{00000000-0005-0000-0000-0000C9070000}"/>
    <cellStyle name="Normal 103 4" xfId="1427" xr:uid="{00000000-0005-0000-0000-0000CA070000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3" xfId="1957" xr:uid="{00000000-0005-0000-0000-0000D1070000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2" xfId="951" xr:uid="{00000000-0005-0000-0000-0000DA070000}"/>
    <cellStyle name="Normal 11 3 2 2" xfId="2661" xr:uid="{00000000-0005-0000-0000-0000DB070000}"/>
    <cellStyle name="Normal 11 3 2 3" xfId="1959" xr:uid="{00000000-0005-0000-0000-0000DC070000}"/>
    <cellStyle name="Normal 11 3 3" xfId="952" xr:uid="{00000000-0005-0000-0000-0000DD070000}"/>
    <cellStyle name="Normal 11 3 3 2" xfId="2662" xr:uid="{00000000-0005-0000-0000-0000DE070000}"/>
    <cellStyle name="Normal 11 3 3 3" xfId="1960" xr:uid="{00000000-0005-0000-0000-0000DF070000}"/>
    <cellStyle name="Normal 11 3 4" xfId="953" xr:uid="{00000000-0005-0000-0000-0000E0070000}"/>
    <cellStyle name="Normal 11 3 4 2" xfId="2663" xr:uid="{00000000-0005-0000-0000-0000E1070000}"/>
    <cellStyle name="Normal 11 3 4 3" xfId="1961" xr:uid="{00000000-0005-0000-0000-0000E2070000}"/>
    <cellStyle name="Normal 11 3 5" xfId="954" xr:uid="{00000000-0005-0000-0000-0000E3070000}"/>
    <cellStyle name="Normal 11 3 5 2" xfId="2664" xr:uid="{00000000-0005-0000-0000-0000E4070000}"/>
    <cellStyle name="Normal 11 3 5 3" xfId="1962" xr:uid="{00000000-0005-0000-0000-0000E5070000}"/>
    <cellStyle name="Normal 11 3 6" xfId="955" xr:uid="{00000000-0005-0000-0000-0000E6070000}"/>
    <cellStyle name="Normal 11 3 6 2" xfId="2665" xr:uid="{00000000-0005-0000-0000-0000E7070000}"/>
    <cellStyle name="Normal 11 3 6 3" xfId="1963" xr:uid="{00000000-0005-0000-0000-0000E8070000}"/>
    <cellStyle name="Normal 11 3 7" xfId="956" xr:uid="{00000000-0005-0000-0000-0000E9070000}"/>
    <cellStyle name="Normal 11 3 8" xfId="2660" xr:uid="{00000000-0005-0000-0000-0000EA070000}"/>
    <cellStyle name="Normal 11 3 9" xfId="1958" xr:uid="{00000000-0005-0000-0000-0000EB070000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4" xfId="2834" xr:uid="{0FFA4518-7551-4EED-86C9-5C3A5381A6E7}"/>
    <cellStyle name="Normal 116" xfId="2833" xr:uid="{00000000-0005-0000-0000-0000F0070000}"/>
    <cellStyle name="Normal 12" xfId="960" xr:uid="{00000000-0005-0000-0000-0000F1070000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3" xfId="1966" xr:uid="{00000000-0005-0000-0000-0000F5070000}"/>
    <cellStyle name="Normal 12 2 3" xfId="963" xr:uid="{00000000-0005-0000-0000-0000F6070000}"/>
    <cellStyle name="Normal 12 2 3 2" xfId="2669" xr:uid="{00000000-0005-0000-0000-0000F7070000}"/>
    <cellStyle name="Normal 12 2 3 3" xfId="1967" xr:uid="{00000000-0005-0000-0000-0000F8070000}"/>
    <cellStyle name="Normal 12 2 4" xfId="964" xr:uid="{00000000-0005-0000-0000-0000F9070000}"/>
    <cellStyle name="Normal 12 2 4 2" xfId="2670" xr:uid="{00000000-0005-0000-0000-0000FA070000}"/>
    <cellStyle name="Normal 12 2 4 3" xfId="1968" xr:uid="{00000000-0005-0000-0000-0000FB070000}"/>
    <cellStyle name="Normal 12 2 5" xfId="965" xr:uid="{00000000-0005-0000-0000-0000FC070000}"/>
    <cellStyle name="Normal 12 2 5 2" xfId="2671" xr:uid="{00000000-0005-0000-0000-0000FD070000}"/>
    <cellStyle name="Normal 12 2 5 3" xfId="1969" xr:uid="{00000000-0005-0000-0000-0000FE070000}"/>
    <cellStyle name="Normal 12 2 6" xfId="966" xr:uid="{00000000-0005-0000-0000-0000FF070000}"/>
    <cellStyle name="Normal 12 2 6 2" xfId="2672" xr:uid="{00000000-0005-0000-0000-000000080000}"/>
    <cellStyle name="Normal 12 2 6 3" xfId="1970" xr:uid="{00000000-0005-0000-0000-000001080000}"/>
    <cellStyle name="Normal 12 2 7" xfId="2667" xr:uid="{00000000-0005-0000-0000-000002080000}"/>
    <cellStyle name="Normal 12 2 8" xfId="1965" xr:uid="{00000000-0005-0000-0000-000003080000}"/>
    <cellStyle name="Normal 12 3" xfId="967" xr:uid="{00000000-0005-0000-0000-000004080000}"/>
    <cellStyle name="Normal 12 3 2" xfId="2673" xr:uid="{00000000-0005-0000-0000-000005080000}"/>
    <cellStyle name="Normal 12 3 3" xfId="1971" xr:uid="{00000000-0005-0000-0000-000006080000}"/>
    <cellStyle name="Normal 12 4" xfId="968" xr:uid="{00000000-0005-0000-0000-000007080000}"/>
    <cellStyle name="Normal 12 4 2" xfId="2674" xr:uid="{00000000-0005-0000-0000-000008080000}"/>
    <cellStyle name="Normal 12 4 3" xfId="1972" xr:uid="{00000000-0005-0000-0000-000009080000}"/>
    <cellStyle name="Normal 12 5" xfId="969" xr:uid="{00000000-0005-0000-0000-00000A080000}"/>
    <cellStyle name="Normal 12 5 2" xfId="2675" xr:uid="{00000000-0005-0000-0000-00000B080000}"/>
    <cellStyle name="Normal 12 5 3" xfId="1973" xr:uid="{00000000-0005-0000-0000-00000C080000}"/>
    <cellStyle name="Normal 12 6" xfId="970" xr:uid="{00000000-0005-0000-0000-00000D080000}"/>
    <cellStyle name="Normal 12 6 2" xfId="2676" xr:uid="{00000000-0005-0000-0000-00000E080000}"/>
    <cellStyle name="Normal 12 6 3" xfId="1974" xr:uid="{00000000-0005-0000-0000-00000F080000}"/>
    <cellStyle name="Normal 12 7" xfId="971" xr:uid="{00000000-0005-0000-0000-000010080000}"/>
    <cellStyle name="Normal 12 7 2" xfId="2677" xr:uid="{00000000-0005-0000-0000-000011080000}"/>
    <cellStyle name="Normal 12 7 3" xfId="1975" xr:uid="{00000000-0005-0000-0000-000012080000}"/>
    <cellStyle name="Normal 12 8" xfId="2666" xr:uid="{00000000-0005-0000-0000-000013080000}"/>
    <cellStyle name="Normal 12 9" xfId="1964" xr:uid="{00000000-0005-0000-0000-000014080000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3" xfId="1977" xr:uid="{00000000-0005-0000-0000-000019080000}"/>
    <cellStyle name="Normal 13 3" xfId="975" xr:uid="{00000000-0005-0000-0000-00001A080000}"/>
    <cellStyle name="Normal 13 3 2" xfId="2680" xr:uid="{00000000-0005-0000-0000-00001B080000}"/>
    <cellStyle name="Normal 13 3 3" xfId="1978" xr:uid="{00000000-0005-0000-0000-00001C080000}"/>
    <cellStyle name="Normal 13 4" xfId="976" xr:uid="{00000000-0005-0000-0000-00001D080000}"/>
    <cellStyle name="Normal 13 4 2" xfId="2681" xr:uid="{00000000-0005-0000-0000-00001E080000}"/>
    <cellStyle name="Normal 13 4 3" xfId="1979" xr:uid="{00000000-0005-0000-0000-00001F080000}"/>
    <cellStyle name="Normal 13 5" xfId="977" xr:uid="{00000000-0005-0000-0000-000020080000}"/>
    <cellStyle name="Normal 13 5 2" xfId="2682" xr:uid="{00000000-0005-0000-0000-000021080000}"/>
    <cellStyle name="Normal 13 5 3" xfId="1980" xr:uid="{00000000-0005-0000-0000-000022080000}"/>
    <cellStyle name="Normal 13 6" xfId="978" xr:uid="{00000000-0005-0000-0000-000023080000}"/>
    <cellStyle name="Normal 13 6 2" xfId="2683" xr:uid="{00000000-0005-0000-0000-000024080000}"/>
    <cellStyle name="Normal 13 6 3" xfId="1981" xr:uid="{00000000-0005-0000-0000-000025080000}"/>
    <cellStyle name="Normal 13 7" xfId="2678" xr:uid="{00000000-0005-0000-0000-000026080000}"/>
    <cellStyle name="Normal 13 8" xfId="1976" xr:uid="{00000000-0005-0000-0000-000027080000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3" xfId="1983" xr:uid="{00000000-0005-0000-0000-00002C080000}"/>
    <cellStyle name="Normal 14 3" xfId="982" xr:uid="{00000000-0005-0000-0000-00002D080000}"/>
    <cellStyle name="Normal 14 3 2" xfId="2686" xr:uid="{00000000-0005-0000-0000-00002E080000}"/>
    <cellStyle name="Normal 14 3 3" xfId="1984" xr:uid="{00000000-0005-0000-0000-00002F080000}"/>
    <cellStyle name="Normal 14 4" xfId="983" xr:uid="{00000000-0005-0000-0000-000030080000}"/>
    <cellStyle name="Normal 14 4 2" xfId="2687" xr:uid="{00000000-0005-0000-0000-000031080000}"/>
    <cellStyle name="Normal 14 4 3" xfId="1985" xr:uid="{00000000-0005-0000-0000-000032080000}"/>
    <cellStyle name="Normal 14 5" xfId="984" xr:uid="{00000000-0005-0000-0000-000033080000}"/>
    <cellStyle name="Normal 14 5 2" xfId="2688" xr:uid="{00000000-0005-0000-0000-000034080000}"/>
    <cellStyle name="Normal 14 5 3" xfId="1986" xr:uid="{00000000-0005-0000-0000-000035080000}"/>
    <cellStyle name="Normal 14 6" xfId="985" xr:uid="{00000000-0005-0000-0000-000036080000}"/>
    <cellStyle name="Normal 14 6 2" xfId="2689" xr:uid="{00000000-0005-0000-0000-000037080000}"/>
    <cellStyle name="Normal 14 6 3" xfId="1987" xr:uid="{00000000-0005-0000-0000-000038080000}"/>
    <cellStyle name="Normal 14 7" xfId="2684" xr:uid="{00000000-0005-0000-0000-000039080000}"/>
    <cellStyle name="Normal 14 8" xfId="1982" xr:uid="{00000000-0005-0000-0000-00003A080000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3" xfId="1989" xr:uid="{00000000-0005-0000-0000-00003F080000}"/>
    <cellStyle name="Normal 15 3" xfId="989" xr:uid="{00000000-0005-0000-0000-000040080000}"/>
    <cellStyle name="Normal 15 3 2" xfId="2692" xr:uid="{00000000-0005-0000-0000-000041080000}"/>
    <cellStyle name="Normal 15 3 3" xfId="1990" xr:uid="{00000000-0005-0000-0000-000042080000}"/>
    <cellStyle name="Normal 15 4" xfId="990" xr:uid="{00000000-0005-0000-0000-000043080000}"/>
    <cellStyle name="Normal 15 4 2" xfId="2693" xr:uid="{00000000-0005-0000-0000-000044080000}"/>
    <cellStyle name="Normal 15 4 3" xfId="1991" xr:uid="{00000000-0005-0000-0000-000045080000}"/>
    <cellStyle name="Normal 15 5" xfId="991" xr:uid="{00000000-0005-0000-0000-000046080000}"/>
    <cellStyle name="Normal 15 5 2" xfId="2694" xr:uid="{00000000-0005-0000-0000-000047080000}"/>
    <cellStyle name="Normal 15 5 3" xfId="1992" xr:uid="{00000000-0005-0000-0000-000048080000}"/>
    <cellStyle name="Normal 15 6" xfId="992" xr:uid="{00000000-0005-0000-0000-000049080000}"/>
    <cellStyle name="Normal 15 6 2" xfId="2695" xr:uid="{00000000-0005-0000-0000-00004A080000}"/>
    <cellStyle name="Normal 15 6 3" xfId="1993" xr:uid="{00000000-0005-0000-0000-00004B080000}"/>
    <cellStyle name="Normal 15 7" xfId="2690" xr:uid="{00000000-0005-0000-0000-00004C080000}"/>
    <cellStyle name="Normal 15 8" xfId="1988" xr:uid="{00000000-0005-0000-0000-00004D080000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3" xfId="1994" xr:uid="{00000000-0005-0000-0000-000057080000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3" xfId="1996" xr:uid="{00000000-0005-0000-0000-000067080000}"/>
    <cellStyle name="Normal 2 3 3 3" xfId="1015" xr:uid="{00000000-0005-0000-0000-000068080000}"/>
    <cellStyle name="Normal 2 3 3 3 2" xfId="2699" xr:uid="{00000000-0005-0000-0000-000069080000}"/>
    <cellStyle name="Normal 2 3 3 3 3" xfId="1997" xr:uid="{00000000-0005-0000-0000-00006A080000}"/>
    <cellStyle name="Normal 2 3 3 4" xfId="1016" xr:uid="{00000000-0005-0000-0000-00006B080000}"/>
    <cellStyle name="Normal 2 3 3 4 2" xfId="2700" xr:uid="{00000000-0005-0000-0000-00006C080000}"/>
    <cellStyle name="Normal 2 3 3 4 3" xfId="1998" xr:uid="{00000000-0005-0000-0000-00006D080000}"/>
    <cellStyle name="Normal 2 3 3 5" xfId="1017" xr:uid="{00000000-0005-0000-0000-00006E080000}"/>
    <cellStyle name="Normal 2 3 3 5 2" xfId="2701" xr:uid="{00000000-0005-0000-0000-00006F080000}"/>
    <cellStyle name="Normal 2 3 3 5 3" xfId="1999" xr:uid="{00000000-0005-0000-0000-000070080000}"/>
    <cellStyle name="Normal 2 3 3 6" xfId="1018" xr:uid="{00000000-0005-0000-0000-000071080000}"/>
    <cellStyle name="Normal 2 3 3 6 2" xfId="2702" xr:uid="{00000000-0005-0000-0000-000072080000}"/>
    <cellStyle name="Normal 2 3 3 6 3" xfId="2000" xr:uid="{00000000-0005-0000-0000-000073080000}"/>
    <cellStyle name="Normal 2 3 3 7" xfId="2697" xr:uid="{00000000-0005-0000-0000-000074080000}"/>
    <cellStyle name="Normal 2 3 3 8" xfId="1995" xr:uid="{00000000-0005-0000-0000-000075080000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3" xfId="2002" xr:uid="{00000000-0005-0000-0000-00007C080000}"/>
    <cellStyle name="Normal 2 4 3" xfId="1024" xr:uid="{00000000-0005-0000-0000-00007D080000}"/>
    <cellStyle name="Normal 2 4 3 2" xfId="2705" xr:uid="{00000000-0005-0000-0000-00007E080000}"/>
    <cellStyle name="Normal 2 4 3 3" xfId="2003" xr:uid="{00000000-0005-0000-0000-00007F080000}"/>
    <cellStyle name="Normal 2 4 4" xfId="1025" xr:uid="{00000000-0005-0000-0000-000080080000}"/>
    <cellStyle name="Normal 2 4 4 2" xfId="2706" xr:uid="{00000000-0005-0000-0000-000081080000}"/>
    <cellStyle name="Normal 2 4 4 3" xfId="2004" xr:uid="{00000000-0005-0000-0000-000082080000}"/>
    <cellStyle name="Normal 2 4 5" xfId="1026" xr:uid="{00000000-0005-0000-0000-000083080000}"/>
    <cellStyle name="Normal 2 4 5 2" xfId="2707" xr:uid="{00000000-0005-0000-0000-000084080000}"/>
    <cellStyle name="Normal 2 4 5 3" xfId="2005" xr:uid="{00000000-0005-0000-0000-000085080000}"/>
    <cellStyle name="Normal 2 4 6" xfId="1027" xr:uid="{00000000-0005-0000-0000-000086080000}"/>
    <cellStyle name="Normal 2 4 6 2" xfId="2708" xr:uid="{00000000-0005-0000-0000-000087080000}"/>
    <cellStyle name="Normal 2 4 6 3" xfId="2006" xr:uid="{00000000-0005-0000-0000-000088080000}"/>
    <cellStyle name="Normal 2 4 7" xfId="2703" xr:uid="{00000000-0005-0000-0000-000089080000}"/>
    <cellStyle name="Normal 2 4 8" xfId="2001" xr:uid="{00000000-0005-0000-0000-00008A080000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3" xfId="2007" xr:uid="{00000000-0005-0000-0000-00009E080000}"/>
    <cellStyle name="Normal 3 11" xfId="1046" xr:uid="{00000000-0005-0000-0000-00009F080000}"/>
    <cellStyle name="Normal 3 11 2" xfId="2710" xr:uid="{00000000-0005-0000-0000-0000A0080000}"/>
    <cellStyle name="Normal 3 11 3" xfId="2008" xr:uid="{00000000-0005-0000-0000-0000A1080000}"/>
    <cellStyle name="Normal 3 12" xfId="1047" xr:uid="{00000000-0005-0000-0000-0000A2080000}"/>
    <cellStyle name="Normal 3 12 2" xfId="2711" xr:uid="{00000000-0005-0000-0000-0000A3080000}"/>
    <cellStyle name="Normal 3 12 3" xfId="2009" xr:uid="{00000000-0005-0000-0000-0000A4080000}"/>
    <cellStyle name="Normal 3 13" xfId="1048" xr:uid="{00000000-0005-0000-0000-0000A5080000}"/>
    <cellStyle name="Normal 3 13 2" xfId="2712" xr:uid="{00000000-0005-0000-0000-0000A6080000}"/>
    <cellStyle name="Normal 3 13 3" xfId="2010" xr:uid="{00000000-0005-0000-0000-0000A7080000}"/>
    <cellStyle name="Normal 3 14" xfId="1049" xr:uid="{00000000-0005-0000-0000-0000A8080000}"/>
    <cellStyle name="Normal 3 14 2" xfId="2713" xr:uid="{00000000-0005-0000-0000-0000A9080000}"/>
    <cellStyle name="Normal 3 14 3" xfId="2011" xr:uid="{00000000-0005-0000-0000-0000AA080000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2" xfId="1059" xr:uid="{00000000-0005-0000-0000-0000B4080000}"/>
    <cellStyle name="Normal 3 3 4 2 2" xfId="2715" xr:uid="{00000000-0005-0000-0000-0000B5080000}"/>
    <cellStyle name="Normal 3 3 4 2 3" xfId="2013" xr:uid="{00000000-0005-0000-0000-0000B6080000}"/>
    <cellStyle name="Normal 3 3 4 3" xfId="1060" xr:uid="{00000000-0005-0000-0000-0000B7080000}"/>
    <cellStyle name="Normal 3 3 4 3 2" xfId="2716" xr:uid="{00000000-0005-0000-0000-0000B8080000}"/>
    <cellStyle name="Normal 3 3 4 3 3" xfId="2014" xr:uid="{00000000-0005-0000-0000-0000B9080000}"/>
    <cellStyle name="Normal 3 3 4 4" xfId="1061" xr:uid="{00000000-0005-0000-0000-0000BA080000}"/>
    <cellStyle name="Normal 3 3 4 4 2" xfId="2717" xr:uid="{00000000-0005-0000-0000-0000BB080000}"/>
    <cellStyle name="Normal 3 3 4 4 3" xfId="2015" xr:uid="{00000000-0005-0000-0000-0000BC080000}"/>
    <cellStyle name="Normal 3 3 4 5" xfId="1062" xr:uid="{00000000-0005-0000-0000-0000BD080000}"/>
    <cellStyle name="Normal 3 3 4 5 2" xfId="2718" xr:uid="{00000000-0005-0000-0000-0000BE080000}"/>
    <cellStyle name="Normal 3 3 4 5 3" xfId="2016" xr:uid="{00000000-0005-0000-0000-0000BF080000}"/>
    <cellStyle name="Normal 3 3 4 6" xfId="1063" xr:uid="{00000000-0005-0000-0000-0000C0080000}"/>
    <cellStyle name="Normal 3 3 4 6 2" xfId="2719" xr:uid="{00000000-0005-0000-0000-0000C1080000}"/>
    <cellStyle name="Normal 3 3 4 6 3" xfId="2017" xr:uid="{00000000-0005-0000-0000-0000C2080000}"/>
    <cellStyle name="Normal 3 3 4 7" xfId="1064" xr:uid="{00000000-0005-0000-0000-0000C3080000}"/>
    <cellStyle name="Normal 3 3 4 8" xfId="2714" xr:uid="{00000000-0005-0000-0000-0000C4080000}"/>
    <cellStyle name="Normal 3 3 4 9" xfId="2012" xr:uid="{00000000-0005-0000-0000-0000C5080000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3" xfId="2019" xr:uid="{00000000-0005-0000-0000-0000CD080000}"/>
    <cellStyle name="Normal 3 4 3" xfId="1071" xr:uid="{00000000-0005-0000-0000-0000CE080000}"/>
    <cellStyle name="Normal 3 4 3 2" xfId="2722" xr:uid="{00000000-0005-0000-0000-0000CF080000}"/>
    <cellStyle name="Normal 3 4 3 3" xfId="2020" xr:uid="{00000000-0005-0000-0000-0000D0080000}"/>
    <cellStyle name="Normal 3 4 4" xfId="1072" xr:uid="{00000000-0005-0000-0000-0000D1080000}"/>
    <cellStyle name="Normal 3 4 4 2" xfId="2723" xr:uid="{00000000-0005-0000-0000-0000D2080000}"/>
    <cellStyle name="Normal 3 4 4 3" xfId="2021" xr:uid="{00000000-0005-0000-0000-0000D3080000}"/>
    <cellStyle name="Normal 3 4 5" xfId="1073" xr:uid="{00000000-0005-0000-0000-0000D4080000}"/>
    <cellStyle name="Normal 3 4 5 2" xfId="2724" xr:uid="{00000000-0005-0000-0000-0000D5080000}"/>
    <cellStyle name="Normal 3 4 5 3" xfId="2022" xr:uid="{00000000-0005-0000-0000-0000D6080000}"/>
    <cellStyle name="Normal 3 4 6" xfId="1074" xr:uid="{00000000-0005-0000-0000-0000D7080000}"/>
    <cellStyle name="Normal 3 4 6 2" xfId="2725" xr:uid="{00000000-0005-0000-0000-0000D8080000}"/>
    <cellStyle name="Normal 3 4 6 3" xfId="2023" xr:uid="{00000000-0005-0000-0000-0000D9080000}"/>
    <cellStyle name="Normal 3 4 7" xfId="2720" xr:uid="{00000000-0005-0000-0000-0000DA080000}"/>
    <cellStyle name="Normal 3 4 8" xfId="2018" xr:uid="{00000000-0005-0000-0000-0000DB080000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3" xfId="2025" xr:uid="{00000000-0005-0000-0000-0000E1080000}"/>
    <cellStyle name="Normal 3 6 3" xfId="1079" xr:uid="{00000000-0005-0000-0000-0000E2080000}"/>
    <cellStyle name="Normal 3 6 3 2" xfId="2728" xr:uid="{00000000-0005-0000-0000-0000E3080000}"/>
    <cellStyle name="Normal 3 6 3 3" xfId="2026" xr:uid="{00000000-0005-0000-0000-0000E4080000}"/>
    <cellStyle name="Normal 3 6 4" xfId="1080" xr:uid="{00000000-0005-0000-0000-0000E5080000}"/>
    <cellStyle name="Normal 3 6 4 2" xfId="2729" xr:uid="{00000000-0005-0000-0000-0000E6080000}"/>
    <cellStyle name="Normal 3 6 4 3" xfId="2027" xr:uid="{00000000-0005-0000-0000-0000E7080000}"/>
    <cellStyle name="Normal 3 6 5" xfId="1081" xr:uid="{00000000-0005-0000-0000-0000E8080000}"/>
    <cellStyle name="Normal 3 6 5 2" xfId="2730" xr:uid="{00000000-0005-0000-0000-0000E9080000}"/>
    <cellStyle name="Normal 3 6 5 3" xfId="2028" xr:uid="{00000000-0005-0000-0000-0000EA080000}"/>
    <cellStyle name="Normal 3 6 6" xfId="1082" xr:uid="{00000000-0005-0000-0000-0000EB080000}"/>
    <cellStyle name="Normal 3 6 6 2" xfId="2731" xr:uid="{00000000-0005-0000-0000-0000EC080000}"/>
    <cellStyle name="Normal 3 6 6 3" xfId="2029" xr:uid="{00000000-0005-0000-0000-0000ED080000}"/>
    <cellStyle name="Normal 3 6 7" xfId="2726" xr:uid="{00000000-0005-0000-0000-0000EE080000}"/>
    <cellStyle name="Normal 3 6 8" xfId="2024" xr:uid="{00000000-0005-0000-0000-0000EF080000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3" xfId="2031" xr:uid="{00000000-0005-0000-0000-0000F3080000}"/>
    <cellStyle name="Normal 3 7 3" xfId="1085" xr:uid="{00000000-0005-0000-0000-0000F4080000}"/>
    <cellStyle name="Normal 3 7 3 2" xfId="2734" xr:uid="{00000000-0005-0000-0000-0000F5080000}"/>
    <cellStyle name="Normal 3 7 3 3" xfId="2032" xr:uid="{00000000-0005-0000-0000-0000F6080000}"/>
    <cellStyle name="Normal 3 7 4" xfId="1086" xr:uid="{00000000-0005-0000-0000-0000F7080000}"/>
    <cellStyle name="Normal 3 7 4 2" xfId="2735" xr:uid="{00000000-0005-0000-0000-0000F8080000}"/>
    <cellStyle name="Normal 3 7 4 3" xfId="2033" xr:uid="{00000000-0005-0000-0000-0000F9080000}"/>
    <cellStyle name="Normal 3 7 5" xfId="1087" xr:uid="{00000000-0005-0000-0000-0000FA080000}"/>
    <cellStyle name="Normal 3 7 5 2" xfId="2736" xr:uid="{00000000-0005-0000-0000-0000FB080000}"/>
    <cellStyle name="Normal 3 7 5 3" xfId="2034" xr:uid="{00000000-0005-0000-0000-0000FC080000}"/>
    <cellStyle name="Normal 3 7 6" xfId="1088" xr:uid="{00000000-0005-0000-0000-0000FD080000}"/>
    <cellStyle name="Normal 3 7 6 2" xfId="2737" xr:uid="{00000000-0005-0000-0000-0000FE080000}"/>
    <cellStyle name="Normal 3 7 6 3" xfId="2035" xr:uid="{00000000-0005-0000-0000-0000FF080000}"/>
    <cellStyle name="Normal 3 7 7" xfId="2732" xr:uid="{00000000-0005-0000-0000-000000090000}"/>
    <cellStyle name="Normal 3 7 8" xfId="2030" xr:uid="{00000000-0005-0000-0000-000001090000}"/>
    <cellStyle name="Normal 3 8" xfId="1089" xr:uid="{00000000-0005-0000-0000-000002090000}"/>
    <cellStyle name="Normal 3 8 2" xfId="2738" xr:uid="{00000000-0005-0000-0000-000003090000}"/>
    <cellStyle name="Normal 3 8 3" xfId="2036" xr:uid="{00000000-0005-0000-0000-000004090000}"/>
    <cellStyle name="Normal 3 9" xfId="1090" xr:uid="{00000000-0005-0000-0000-000005090000}"/>
    <cellStyle name="Normal 3 9 2" xfId="2739" xr:uid="{00000000-0005-0000-0000-000006090000}"/>
    <cellStyle name="Normal 3 9 3" xfId="2037" xr:uid="{00000000-0005-0000-0000-000007090000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3" xfId="2039" xr:uid="{00000000-0005-0000-0000-000013090000}"/>
    <cellStyle name="Normal 37 3" xfId="1101" xr:uid="{00000000-0005-0000-0000-000014090000}"/>
    <cellStyle name="Normal 37 3 2" xfId="2742" xr:uid="{00000000-0005-0000-0000-000015090000}"/>
    <cellStyle name="Normal 37 3 3" xfId="2040" xr:uid="{00000000-0005-0000-0000-000016090000}"/>
    <cellStyle name="Normal 37 4" xfId="1102" xr:uid="{00000000-0005-0000-0000-000017090000}"/>
    <cellStyle name="Normal 37 4 2" xfId="2743" xr:uid="{00000000-0005-0000-0000-000018090000}"/>
    <cellStyle name="Normal 37 4 3" xfId="2041" xr:uid="{00000000-0005-0000-0000-000019090000}"/>
    <cellStyle name="Normal 37 5" xfId="1103" xr:uid="{00000000-0005-0000-0000-00001A090000}"/>
    <cellStyle name="Normal 37 5 2" xfId="2744" xr:uid="{00000000-0005-0000-0000-00001B090000}"/>
    <cellStyle name="Normal 37 5 3" xfId="2042" xr:uid="{00000000-0005-0000-0000-00001C090000}"/>
    <cellStyle name="Normal 37 6" xfId="1104" xr:uid="{00000000-0005-0000-0000-00001D090000}"/>
    <cellStyle name="Normal 37 6 2" xfId="2745" xr:uid="{00000000-0005-0000-0000-00001E090000}"/>
    <cellStyle name="Normal 37 6 3" xfId="2043" xr:uid="{00000000-0005-0000-0000-00001F090000}"/>
    <cellStyle name="Normal 37 7" xfId="2740" xr:uid="{00000000-0005-0000-0000-000020090000}"/>
    <cellStyle name="Normal 37 8" xfId="2038" xr:uid="{00000000-0005-0000-0000-000021090000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3" xfId="2045" xr:uid="{00000000-0005-0000-0000-000028090000}"/>
    <cellStyle name="Normal 4 10 3" xfId="1110" xr:uid="{00000000-0005-0000-0000-000029090000}"/>
    <cellStyle name="Normal 4 10 3 2" xfId="2748" xr:uid="{00000000-0005-0000-0000-00002A090000}"/>
    <cellStyle name="Normal 4 10 3 3" xfId="2046" xr:uid="{00000000-0005-0000-0000-00002B090000}"/>
    <cellStyle name="Normal 4 10 4" xfId="1111" xr:uid="{00000000-0005-0000-0000-00002C090000}"/>
    <cellStyle name="Normal 4 10 4 2" xfId="2749" xr:uid="{00000000-0005-0000-0000-00002D090000}"/>
    <cellStyle name="Normal 4 10 4 3" xfId="2047" xr:uid="{00000000-0005-0000-0000-00002E090000}"/>
    <cellStyle name="Normal 4 10 5" xfId="1112" xr:uid="{00000000-0005-0000-0000-00002F090000}"/>
    <cellStyle name="Normal 4 10 5 2" xfId="2750" xr:uid="{00000000-0005-0000-0000-000030090000}"/>
    <cellStyle name="Normal 4 10 5 3" xfId="2048" xr:uid="{00000000-0005-0000-0000-000031090000}"/>
    <cellStyle name="Normal 4 10 6" xfId="1113" xr:uid="{00000000-0005-0000-0000-000032090000}"/>
    <cellStyle name="Normal 4 10 6 2" xfId="2751" xr:uid="{00000000-0005-0000-0000-000033090000}"/>
    <cellStyle name="Normal 4 10 6 3" xfId="2049" xr:uid="{00000000-0005-0000-0000-000034090000}"/>
    <cellStyle name="Normal 4 10 7" xfId="2746" xr:uid="{00000000-0005-0000-0000-000035090000}"/>
    <cellStyle name="Normal 4 10 8" xfId="2044" xr:uid="{00000000-0005-0000-0000-000036090000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3" xfId="2050" xr:uid="{00000000-0005-0000-0000-00003D090000}"/>
    <cellStyle name="Normal 4 16" xfId="1119" xr:uid="{00000000-0005-0000-0000-00003E090000}"/>
    <cellStyle name="Normal 4 16 2" xfId="2753" xr:uid="{00000000-0005-0000-0000-00003F090000}"/>
    <cellStyle name="Normal 4 16 3" xfId="2051" xr:uid="{00000000-0005-0000-0000-000040090000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3" xfId="2054" xr:uid="{00000000-0005-0000-0000-00004E090000}"/>
    <cellStyle name="Normal 4 5 2 3" xfId="1131" xr:uid="{00000000-0005-0000-0000-00004F090000}"/>
    <cellStyle name="Normal 4 5 2 3 2" xfId="2757" xr:uid="{00000000-0005-0000-0000-000050090000}"/>
    <cellStyle name="Normal 4 5 2 3 3" xfId="2055" xr:uid="{00000000-0005-0000-0000-000051090000}"/>
    <cellStyle name="Normal 4 5 2 4" xfId="1132" xr:uid="{00000000-0005-0000-0000-000052090000}"/>
    <cellStyle name="Normal 4 5 2 4 2" xfId="2758" xr:uid="{00000000-0005-0000-0000-000053090000}"/>
    <cellStyle name="Normal 4 5 2 4 3" xfId="2056" xr:uid="{00000000-0005-0000-0000-000054090000}"/>
    <cellStyle name="Normal 4 5 2 5" xfId="1133" xr:uid="{00000000-0005-0000-0000-000055090000}"/>
    <cellStyle name="Normal 4 5 2 5 2" xfId="2759" xr:uid="{00000000-0005-0000-0000-000056090000}"/>
    <cellStyle name="Normal 4 5 2 5 3" xfId="2057" xr:uid="{00000000-0005-0000-0000-000057090000}"/>
    <cellStyle name="Normal 4 5 2 6" xfId="1134" xr:uid="{00000000-0005-0000-0000-000058090000}"/>
    <cellStyle name="Normal 4 5 2 6 2" xfId="2760" xr:uid="{00000000-0005-0000-0000-000059090000}"/>
    <cellStyle name="Normal 4 5 2 6 3" xfId="2058" xr:uid="{00000000-0005-0000-0000-00005A090000}"/>
    <cellStyle name="Normal 4 5 2 7" xfId="2755" xr:uid="{00000000-0005-0000-0000-00005B090000}"/>
    <cellStyle name="Normal 4 5 2 8" xfId="2053" xr:uid="{00000000-0005-0000-0000-00005C090000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3" xfId="2059" xr:uid="{00000000-0005-0000-0000-000060090000}"/>
    <cellStyle name="Normal 4 5 5" xfId="1137" xr:uid="{00000000-0005-0000-0000-000061090000}"/>
    <cellStyle name="Normal 4 5 5 2" xfId="2762" xr:uid="{00000000-0005-0000-0000-000062090000}"/>
    <cellStyle name="Normal 4 5 5 3" xfId="2060" xr:uid="{00000000-0005-0000-0000-000063090000}"/>
    <cellStyle name="Normal 4 5 6" xfId="1138" xr:uid="{00000000-0005-0000-0000-000064090000}"/>
    <cellStyle name="Normal 4 5 6 2" xfId="2763" xr:uid="{00000000-0005-0000-0000-000065090000}"/>
    <cellStyle name="Normal 4 5 6 3" xfId="2061" xr:uid="{00000000-0005-0000-0000-000066090000}"/>
    <cellStyle name="Normal 4 5 7" xfId="1139" xr:uid="{00000000-0005-0000-0000-000067090000}"/>
    <cellStyle name="Normal 4 5 7 2" xfId="2764" xr:uid="{00000000-0005-0000-0000-000068090000}"/>
    <cellStyle name="Normal 4 5 7 3" xfId="2062" xr:uid="{00000000-0005-0000-0000-000069090000}"/>
    <cellStyle name="Normal 4 5 8" xfId="1140" xr:uid="{00000000-0005-0000-0000-00006A090000}"/>
    <cellStyle name="Normal 4 5 8 2" xfId="2765" xr:uid="{00000000-0005-0000-0000-00006B090000}"/>
    <cellStyle name="Normal 4 5 8 3" xfId="2063" xr:uid="{00000000-0005-0000-0000-00006C090000}"/>
    <cellStyle name="Normal 4 5 9" xfId="2754" xr:uid="{00000000-0005-0000-0000-00006D090000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3" xfId="2065" xr:uid="{00000000-0005-0000-0000-000071090000}"/>
    <cellStyle name="Normal 4 6 3" xfId="1143" xr:uid="{00000000-0005-0000-0000-000072090000}"/>
    <cellStyle name="Normal 4 6 3 2" xfId="2768" xr:uid="{00000000-0005-0000-0000-000073090000}"/>
    <cellStyle name="Normal 4 6 3 3" xfId="2066" xr:uid="{00000000-0005-0000-0000-000074090000}"/>
    <cellStyle name="Normal 4 6 4" xfId="1144" xr:uid="{00000000-0005-0000-0000-000075090000}"/>
    <cellStyle name="Normal 4 6 4 2" xfId="2769" xr:uid="{00000000-0005-0000-0000-000076090000}"/>
    <cellStyle name="Normal 4 6 4 3" xfId="2067" xr:uid="{00000000-0005-0000-0000-000077090000}"/>
    <cellStyle name="Normal 4 6 5" xfId="1145" xr:uid="{00000000-0005-0000-0000-000078090000}"/>
    <cellStyle name="Normal 4 6 5 2" xfId="2770" xr:uid="{00000000-0005-0000-0000-000079090000}"/>
    <cellStyle name="Normal 4 6 5 3" xfId="2068" xr:uid="{00000000-0005-0000-0000-00007A090000}"/>
    <cellStyle name="Normal 4 6 6" xfId="1146" xr:uid="{00000000-0005-0000-0000-00007B090000}"/>
    <cellStyle name="Normal 4 6 6 2" xfId="2771" xr:uid="{00000000-0005-0000-0000-00007C090000}"/>
    <cellStyle name="Normal 4 6 6 3" xfId="2069" xr:uid="{00000000-0005-0000-0000-00007D090000}"/>
    <cellStyle name="Normal 4 6 7" xfId="2766" xr:uid="{00000000-0005-0000-0000-00007E090000}"/>
    <cellStyle name="Normal 4 6 8" xfId="2064" xr:uid="{00000000-0005-0000-0000-00007F090000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3" xfId="2071" xr:uid="{00000000-0005-0000-0000-000083090000}"/>
    <cellStyle name="Normal 4 7 3" xfId="1149" xr:uid="{00000000-0005-0000-0000-000084090000}"/>
    <cellStyle name="Normal 4 7 3 2" xfId="2774" xr:uid="{00000000-0005-0000-0000-000085090000}"/>
    <cellStyle name="Normal 4 7 3 3" xfId="2072" xr:uid="{00000000-0005-0000-0000-000086090000}"/>
    <cellStyle name="Normal 4 7 4" xfId="1150" xr:uid="{00000000-0005-0000-0000-000087090000}"/>
    <cellStyle name="Normal 4 7 4 2" xfId="2775" xr:uid="{00000000-0005-0000-0000-000088090000}"/>
    <cellStyle name="Normal 4 7 4 3" xfId="2073" xr:uid="{00000000-0005-0000-0000-000089090000}"/>
    <cellStyle name="Normal 4 7 5" xfId="1151" xr:uid="{00000000-0005-0000-0000-00008A090000}"/>
    <cellStyle name="Normal 4 7 5 2" xfId="2776" xr:uid="{00000000-0005-0000-0000-00008B090000}"/>
    <cellStyle name="Normal 4 7 5 3" xfId="2074" xr:uid="{00000000-0005-0000-0000-00008C090000}"/>
    <cellStyle name="Normal 4 7 6" xfId="1152" xr:uid="{00000000-0005-0000-0000-00008D090000}"/>
    <cellStyle name="Normal 4 7 6 2" xfId="2777" xr:uid="{00000000-0005-0000-0000-00008E090000}"/>
    <cellStyle name="Normal 4 7 6 3" xfId="2075" xr:uid="{00000000-0005-0000-0000-00008F090000}"/>
    <cellStyle name="Normal 4 7 7" xfId="2772" xr:uid="{00000000-0005-0000-0000-000090090000}"/>
    <cellStyle name="Normal 4 7 8" xfId="2070" xr:uid="{00000000-0005-0000-0000-000091090000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3" xfId="2077" xr:uid="{00000000-0005-0000-0000-000095090000}"/>
    <cellStyle name="Normal 4 8 3" xfId="1155" xr:uid="{00000000-0005-0000-0000-000096090000}"/>
    <cellStyle name="Normal 4 8 3 2" xfId="2780" xr:uid="{00000000-0005-0000-0000-000097090000}"/>
    <cellStyle name="Normal 4 8 3 3" xfId="2078" xr:uid="{00000000-0005-0000-0000-000098090000}"/>
    <cellStyle name="Normal 4 8 4" xfId="1156" xr:uid="{00000000-0005-0000-0000-000099090000}"/>
    <cellStyle name="Normal 4 8 4 2" xfId="2781" xr:uid="{00000000-0005-0000-0000-00009A090000}"/>
    <cellStyle name="Normal 4 8 4 3" xfId="2079" xr:uid="{00000000-0005-0000-0000-00009B090000}"/>
    <cellStyle name="Normal 4 8 5" xfId="1157" xr:uid="{00000000-0005-0000-0000-00009C090000}"/>
    <cellStyle name="Normal 4 8 5 2" xfId="2782" xr:uid="{00000000-0005-0000-0000-00009D090000}"/>
    <cellStyle name="Normal 4 8 5 3" xfId="2080" xr:uid="{00000000-0005-0000-0000-00009E090000}"/>
    <cellStyle name="Normal 4 8 6" xfId="1158" xr:uid="{00000000-0005-0000-0000-00009F090000}"/>
    <cellStyle name="Normal 4 8 6 2" xfId="2783" xr:uid="{00000000-0005-0000-0000-0000A0090000}"/>
    <cellStyle name="Normal 4 8 6 3" xfId="2081" xr:uid="{00000000-0005-0000-0000-0000A1090000}"/>
    <cellStyle name="Normal 4 8 7" xfId="2778" xr:uid="{00000000-0005-0000-0000-0000A2090000}"/>
    <cellStyle name="Normal 4 8 8" xfId="2076" xr:uid="{00000000-0005-0000-0000-0000A3090000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3" xfId="2083" xr:uid="{00000000-0005-0000-0000-0000A7090000}"/>
    <cellStyle name="Normal 4 9 3" xfId="1161" xr:uid="{00000000-0005-0000-0000-0000A8090000}"/>
    <cellStyle name="Normal 4 9 3 2" xfId="2786" xr:uid="{00000000-0005-0000-0000-0000A9090000}"/>
    <cellStyle name="Normal 4 9 3 3" xfId="2084" xr:uid="{00000000-0005-0000-0000-0000AA090000}"/>
    <cellStyle name="Normal 4 9 4" xfId="1162" xr:uid="{00000000-0005-0000-0000-0000AB090000}"/>
    <cellStyle name="Normal 4 9 4 2" xfId="2787" xr:uid="{00000000-0005-0000-0000-0000AC090000}"/>
    <cellStyle name="Normal 4 9 4 3" xfId="2085" xr:uid="{00000000-0005-0000-0000-0000AD090000}"/>
    <cellStyle name="Normal 4 9 5" xfId="1163" xr:uid="{00000000-0005-0000-0000-0000AE090000}"/>
    <cellStyle name="Normal 4 9 5 2" xfId="2788" xr:uid="{00000000-0005-0000-0000-0000AF090000}"/>
    <cellStyle name="Normal 4 9 5 3" xfId="2086" xr:uid="{00000000-0005-0000-0000-0000B0090000}"/>
    <cellStyle name="Normal 4 9 6" xfId="1164" xr:uid="{00000000-0005-0000-0000-0000B1090000}"/>
    <cellStyle name="Normal 4 9 6 2" xfId="2789" xr:uid="{00000000-0005-0000-0000-0000B2090000}"/>
    <cellStyle name="Normal 4 9 6 3" xfId="2087" xr:uid="{00000000-0005-0000-0000-0000B3090000}"/>
    <cellStyle name="Normal 4 9 7" xfId="2784" xr:uid="{00000000-0005-0000-0000-0000B4090000}"/>
    <cellStyle name="Normal 4 9 8" xfId="2082" xr:uid="{00000000-0005-0000-0000-0000B5090000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3" xfId="2088" xr:uid="{00000000-0005-0000-0000-0000D2090000}"/>
    <cellStyle name="Normal 54 4" xfId="1192" xr:uid="{00000000-0005-0000-0000-0000D3090000}"/>
    <cellStyle name="Normal 54 4 2" xfId="2791" xr:uid="{00000000-0005-0000-0000-0000D4090000}"/>
    <cellStyle name="Normal 54 4 3" xfId="2089" xr:uid="{00000000-0005-0000-0000-0000D5090000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3" xfId="2090" xr:uid="{00000000-0005-0000-0000-0000E1090000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3" xfId="2091" xr:uid="{00000000-0005-0000-0000-0000E6090000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3" xfId="2092" xr:uid="{00000000-0005-0000-0000-0000F5090000}"/>
    <cellStyle name="Normal 61" xfId="1219" xr:uid="{00000000-0005-0000-0000-0000F6090000}"/>
    <cellStyle name="Normal 61 2" xfId="2795" xr:uid="{00000000-0005-0000-0000-0000F7090000}"/>
    <cellStyle name="Normal 61 3" xfId="2093" xr:uid="{00000000-0005-0000-0000-0000F809000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3" xfId="2095" xr:uid="{00000000-0005-0000-0000-0000080A0000}"/>
    <cellStyle name="Normal 7 5 3" xfId="1234" xr:uid="{00000000-0005-0000-0000-0000090A0000}"/>
    <cellStyle name="Normal 7 5 3 2" xfId="2798" xr:uid="{00000000-0005-0000-0000-00000A0A0000}"/>
    <cellStyle name="Normal 7 5 3 3" xfId="2096" xr:uid="{00000000-0005-0000-0000-00000B0A0000}"/>
    <cellStyle name="Normal 7 5 4" xfId="1235" xr:uid="{00000000-0005-0000-0000-00000C0A0000}"/>
    <cellStyle name="Normal 7 5 4 2" xfId="2799" xr:uid="{00000000-0005-0000-0000-00000D0A0000}"/>
    <cellStyle name="Normal 7 5 4 3" xfId="2097" xr:uid="{00000000-0005-0000-0000-00000E0A0000}"/>
    <cellStyle name="Normal 7 5 5" xfId="1236" xr:uid="{00000000-0005-0000-0000-00000F0A0000}"/>
    <cellStyle name="Normal 7 5 5 2" xfId="2800" xr:uid="{00000000-0005-0000-0000-0000100A0000}"/>
    <cellStyle name="Normal 7 5 5 3" xfId="2098" xr:uid="{00000000-0005-0000-0000-0000110A0000}"/>
    <cellStyle name="Normal 7 5 6" xfId="1237" xr:uid="{00000000-0005-0000-0000-0000120A0000}"/>
    <cellStyle name="Normal 7 5 6 2" xfId="2801" xr:uid="{00000000-0005-0000-0000-0000130A0000}"/>
    <cellStyle name="Normal 7 5 6 3" xfId="2099" xr:uid="{00000000-0005-0000-0000-0000140A0000}"/>
    <cellStyle name="Normal 7 5 7" xfId="2796" xr:uid="{00000000-0005-0000-0000-0000150A0000}"/>
    <cellStyle name="Normal 7 5 8" xfId="2094" xr:uid="{00000000-0005-0000-0000-0000160A0000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1" xfId="2100" xr:uid="{00000000-0005-0000-0000-0000250A0000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3" xfId="2102" xr:uid="{00000000-0005-0000-0000-0000290A0000}"/>
    <cellStyle name="Normal 8 2 3" xfId="1253" xr:uid="{00000000-0005-0000-0000-00002A0A0000}"/>
    <cellStyle name="Normal 8 2 3 2" xfId="2805" xr:uid="{00000000-0005-0000-0000-00002B0A0000}"/>
    <cellStyle name="Normal 8 2 3 3" xfId="2103" xr:uid="{00000000-0005-0000-0000-00002C0A0000}"/>
    <cellStyle name="Normal 8 2 4" xfId="1254" xr:uid="{00000000-0005-0000-0000-00002D0A0000}"/>
    <cellStyle name="Normal 8 2 4 2" xfId="2806" xr:uid="{00000000-0005-0000-0000-00002E0A0000}"/>
    <cellStyle name="Normal 8 2 4 3" xfId="2104" xr:uid="{00000000-0005-0000-0000-00002F0A0000}"/>
    <cellStyle name="Normal 8 2 5" xfId="1255" xr:uid="{00000000-0005-0000-0000-0000300A0000}"/>
    <cellStyle name="Normal 8 2 5 2" xfId="2807" xr:uid="{00000000-0005-0000-0000-0000310A0000}"/>
    <cellStyle name="Normal 8 2 5 3" xfId="2105" xr:uid="{00000000-0005-0000-0000-0000320A0000}"/>
    <cellStyle name="Normal 8 2 6" xfId="1256" xr:uid="{00000000-0005-0000-0000-0000330A0000}"/>
    <cellStyle name="Normal 8 2 6 2" xfId="2808" xr:uid="{00000000-0005-0000-0000-0000340A0000}"/>
    <cellStyle name="Normal 8 2 6 3" xfId="2106" xr:uid="{00000000-0005-0000-0000-0000350A0000}"/>
    <cellStyle name="Normal 8 2 7" xfId="2803" xr:uid="{00000000-0005-0000-0000-0000360A0000}"/>
    <cellStyle name="Normal 8 2 8" xfId="2101" xr:uid="{00000000-0005-0000-0000-0000370A0000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3" xfId="2107" xr:uid="{00000000-0005-0000-0000-00003B0A0000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3" xfId="2109" xr:uid="{00000000-0005-0000-0000-00003F0A0000}"/>
    <cellStyle name="Normal 8 4 3" xfId="1261" xr:uid="{00000000-0005-0000-0000-0000400A0000}"/>
    <cellStyle name="Normal 8 4 3 2" xfId="2812" xr:uid="{00000000-0005-0000-0000-0000410A0000}"/>
    <cellStyle name="Normal 8 4 3 3" xfId="2110" xr:uid="{00000000-0005-0000-0000-0000420A0000}"/>
    <cellStyle name="Normal 8 4 4" xfId="1262" xr:uid="{00000000-0005-0000-0000-0000430A0000}"/>
    <cellStyle name="Normal 8 4 4 2" xfId="2813" xr:uid="{00000000-0005-0000-0000-0000440A0000}"/>
    <cellStyle name="Normal 8 4 4 3" xfId="2111" xr:uid="{00000000-0005-0000-0000-0000450A0000}"/>
    <cellStyle name="Normal 8 4 5" xfId="1263" xr:uid="{00000000-0005-0000-0000-0000460A0000}"/>
    <cellStyle name="Normal 8 4 5 2" xfId="2814" xr:uid="{00000000-0005-0000-0000-0000470A0000}"/>
    <cellStyle name="Normal 8 4 5 3" xfId="2112" xr:uid="{00000000-0005-0000-0000-0000480A0000}"/>
    <cellStyle name="Normal 8 4 6" xfId="1264" xr:uid="{00000000-0005-0000-0000-0000490A0000}"/>
    <cellStyle name="Normal 8 4 6 2" xfId="2815" xr:uid="{00000000-0005-0000-0000-00004A0A0000}"/>
    <cellStyle name="Normal 8 4 6 3" xfId="2113" xr:uid="{00000000-0005-0000-0000-00004B0A0000}"/>
    <cellStyle name="Normal 8 4 7" xfId="2810" xr:uid="{00000000-0005-0000-0000-00004C0A0000}"/>
    <cellStyle name="Normal 8 4 8" xfId="2108" xr:uid="{00000000-0005-0000-0000-00004D0A0000}"/>
    <cellStyle name="Normal 8 5" xfId="1265" xr:uid="{00000000-0005-0000-0000-00004E0A0000}"/>
    <cellStyle name="Normal 8 5 2" xfId="2816" xr:uid="{00000000-0005-0000-0000-00004F0A0000}"/>
    <cellStyle name="Normal 8 5 3" xfId="2114" xr:uid="{00000000-0005-0000-0000-0000500A0000}"/>
    <cellStyle name="Normal 8 6" xfId="1266" xr:uid="{00000000-0005-0000-0000-0000510A0000}"/>
    <cellStyle name="Normal 8 6 2" xfId="2817" xr:uid="{00000000-0005-0000-0000-0000520A0000}"/>
    <cellStyle name="Normal 8 6 3" xfId="2115" xr:uid="{00000000-0005-0000-0000-0000530A0000}"/>
    <cellStyle name="Normal 8 7" xfId="1267" xr:uid="{00000000-0005-0000-0000-0000540A0000}"/>
    <cellStyle name="Normal 8 7 2" xfId="2818" xr:uid="{00000000-0005-0000-0000-0000550A0000}"/>
    <cellStyle name="Normal 8 7 3" xfId="2116" xr:uid="{00000000-0005-0000-0000-0000560A0000}"/>
    <cellStyle name="Normal 8 8" xfId="1268" xr:uid="{00000000-0005-0000-0000-0000570A0000}"/>
    <cellStyle name="Normal 8 8 2" xfId="2819" xr:uid="{00000000-0005-0000-0000-0000580A0000}"/>
    <cellStyle name="Normal 8 8 3" xfId="2117" xr:uid="{00000000-0005-0000-0000-0000590A0000}"/>
    <cellStyle name="Normal 8 9" xfId="1269" xr:uid="{00000000-0005-0000-0000-00005A0A0000}"/>
    <cellStyle name="Normal 8 9 2" xfId="2820" xr:uid="{00000000-0005-0000-0000-00005B0A0000}"/>
    <cellStyle name="Normal 8 9 3" xfId="2118" xr:uid="{00000000-0005-0000-0000-00005C0A0000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3" xfId="2121" xr:uid="{00000000-0005-0000-0000-0000760A0000}"/>
    <cellStyle name="Normal 9 2 3" xfId="1294" xr:uid="{00000000-0005-0000-0000-0000770A0000}"/>
    <cellStyle name="Normal 9 2 3 2" xfId="2824" xr:uid="{00000000-0005-0000-0000-0000780A0000}"/>
    <cellStyle name="Normal 9 2 3 3" xfId="2122" xr:uid="{00000000-0005-0000-0000-0000790A0000}"/>
    <cellStyle name="Normal 9 2 4" xfId="1295" xr:uid="{00000000-0005-0000-0000-00007A0A0000}"/>
    <cellStyle name="Normal 9 2 4 2" xfId="2825" xr:uid="{00000000-0005-0000-0000-00007B0A0000}"/>
    <cellStyle name="Normal 9 2 4 3" xfId="2123" xr:uid="{00000000-0005-0000-0000-00007C0A0000}"/>
    <cellStyle name="Normal 9 2 5" xfId="1296" xr:uid="{00000000-0005-0000-0000-00007D0A0000}"/>
    <cellStyle name="Normal 9 2 5 2" xfId="2826" xr:uid="{00000000-0005-0000-0000-00007E0A0000}"/>
    <cellStyle name="Normal 9 2 5 3" xfId="2124" xr:uid="{00000000-0005-0000-0000-00007F0A0000}"/>
    <cellStyle name="Normal 9 2 6" xfId="1297" xr:uid="{00000000-0005-0000-0000-0000800A0000}"/>
    <cellStyle name="Normal 9 2 6 2" xfId="2827" xr:uid="{00000000-0005-0000-0000-0000810A0000}"/>
    <cellStyle name="Normal 9 2 6 3" xfId="2125" xr:uid="{00000000-0005-0000-0000-0000820A0000}"/>
    <cellStyle name="Normal 9 2 7" xfId="2822" xr:uid="{00000000-0005-0000-0000-0000830A0000}"/>
    <cellStyle name="Normal 9 2 8" xfId="2120" xr:uid="{00000000-0005-0000-0000-0000840A0000}"/>
    <cellStyle name="Normal 9 3" xfId="1298" xr:uid="{00000000-0005-0000-0000-0000850A0000}"/>
    <cellStyle name="Normal 9 3 2" xfId="2828" xr:uid="{00000000-0005-0000-0000-0000860A0000}"/>
    <cellStyle name="Normal 9 3 3" xfId="2126" xr:uid="{00000000-0005-0000-0000-0000870A0000}"/>
    <cellStyle name="Normal 9 4" xfId="1299" xr:uid="{00000000-0005-0000-0000-0000880A0000}"/>
    <cellStyle name="Normal 9 4 2" xfId="2829" xr:uid="{00000000-0005-0000-0000-0000890A0000}"/>
    <cellStyle name="Normal 9 4 3" xfId="2127" xr:uid="{00000000-0005-0000-0000-00008A0A0000}"/>
    <cellStyle name="Normal 9 5" xfId="1300" xr:uid="{00000000-0005-0000-0000-00008B0A0000}"/>
    <cellStyle name="Normal 9 5 2" xfId="2830" xr:uid="{00000000-0005-0000-0000-00008C0A0000}"/>
    <cellStyle name="Normal 9 5 3" xfId="2128" xr:uid="{00000000-0005-0000-0000-00008D0A0000}"/>
    <cellStyle name="Normal 9 6" xfId="1301" xr:uid="{00000000-0005-0000-0000-00008E0A0000}"/>
    <cellStyle name="Normal 9 6 2" xfId="2831" xr:uid="{00000000-0005-0000-0000-00008F0A0000}"/>
    <cellStyle name="Normal 9 6 3" xfId="2129" xr:uid="{00000000-0005-0000-0000-0000900A0000}"/>
    <cellStyle name="Normal 9 7" xfId="1302" xr:uid="{00000000-0005-0000-0000-0000910A0000}"/>
    <cellStyle name="Normal 9 7 2" xfId="2832" xr:uid="{00000000-0005-0000-0000-0000920A0000}"/>
    <cellStyle name="Normal 9 7 3" xfId="2130" xr:uid="{00000000-0005-0000-0000-0000930A0000}"/>
    <cellStyle name="Normal 9 8" xfId="2821" xr:uid="{00000000-0005-0000-0000-0000940A0000}"/>
    <cellStyle name="Normal 9 9" xfId="2119" xr:uid="{00000000-0005-0000-0000-0000950A0000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PJJ%20SD%20-%20ATT%20postes%20fev%2024-2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Base de noms"/>
    </sheetNames>
    <sheetDataSet>
      <sheetData sheetId="0" refreshError="1"/>
      <sheetData sheetId="1"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oisirleservicepublic.gouv.fr/offre-emploi/chargee-de-formation-et-recrutement-fh-reference-2024-1475712/" TargetMode="External"/><Relationship Id="rId21" Type="http://schemas.openxmlformats.org/officeDocument/2006/relationships/hyperlink" Target="https://place-emploi-public.gouv.fr/offre-emploi/redacteur-qualifie-analyse-budgetaire-reference-2023-1164938/" TargetMode="External"/><Relationship Id="rId42" Type="http://schemas.openxmlformats.org/officeDocument/2006/relationships/hyperlink" Target="https://choisirleservicepublic.gouv.fr/offre-emploi/responsable-des-services-administratifs-financiers-et-suivi-du-marche-de-gestion-deleguee-hf-reference-2024-1449381/" TargetMode="External"/><Relationship Id="rId63" Type="http://schemas.openxmlformats.org/officeDocument/2006/relationships/hyperlink" Target="https://choisirleservicepublic.gouv.fr/offre-emploi/cheffe-de-l-unite-juridique-hf-reference-2023-1322249/" TargetMode="External"/><Relationship Id="rId84" Type="http://schemas.openxmlformats.org/officeDocument/2006/relationships/hyperlink" Target="https://choisirleservicepublic.gouv.fr/offre-emploi/adjoint-au-chef-du-bureau-formation-outils-reference-2024-1449423/" TargetMode="External"/><Relationship Id="rId138" Type="http://schemas.openxmlformats.org/officeDocument/2006/relationships/hyperlink" Target="https://choisirleservicepublic.gouv.fr/offre-emploi/adjointe-aupres-de-la-cheffe-du-bureau--justice-penale-et-civile--en-charge-des-sujets-transversaux--reference-2024-1449440/" TargetMode="External"/><Relationship Id="rId159" Type="http://schemas.openxmlformats.org/officeDocument/2006/relationships/hyperlink" Target="https://choisirleservicepublic.gouv.fr/offre-emploi/2024-1469656/" TargetMode="External"/><Relationship Id="rId107" Type="http://schemas.openxmlformats.org/officeDocument/2006/relationships/hyperlink" Target="https://choisirleservicepublic.gouv.fr/offre-emploi/cheffe-du-bureau-des-politiques-sociales-reference-2024-1476986/" TargetMode="External"/><Relationship Id="rId11" Type="http://schemas.openxmlformats.org/officeDocument/2006/relationships/hyperlink" Target="https://choisirleservicepublic.gouv.fr/offre-emploi/2024-1469832/?tracking=1&amp;idOrigine=502" TargetMode="External"/><Relationship Id="rId32" Type="http://schemas.openxmlformats.org/officeDocument/2006/relationships/hyperlink" Target="https://choisirleservicepublic.gouv.fr/offre-emploi/attache-d-administration-chargee-de-mission-cabinet-des-chefs-du-tj-de-saint-quentin-hf-reference-2024-1474300/" TargetMode="External"/><Relationship Id="rId53" Type="http://schemas.openxmlformats.org/officeDocument/2006/relationships/hyperlink" Target="https://choisirleservicepublic.gouv.fr/offre-emploi/responsable-gestion-deleguee-cd-chateaudun--campagne-de-mobilite-pour-titulaires-reference-2023-1323013/" TargetMode="External"/><Relationship Id="rId74" Type="http://schemas.openxmlformats.org/officeDocument/2006/relationships/hyperlink" Target="https://choisirleservicepublic.gouv.fr/offre-emploi/2023-1416852/?tracking=1&amp;idOrigine=502" TargetMode="External"/><Relationship Id="rId128" Type="http://schemas.openxmlformats.org/officeDocument/2006/relationships/hyperlink" Target="https://choisirleservicepublic.gouv.fr/offre-emploi/adjoint--e--au-chef-de-la-cellule-de-synthese---sadjav-reference-2023-1370502/" TargetMode="External"/><Relationship Id="rId149" Type="http://schemas.openxmlformats.org/officeDocument/2006/relationships/hyperlink" Target="https://choisirleservicepublic.gouv.fr/offre-emploi/data-scientist-ex3-reference-2023-1288137/" TargetMode="External"/><Relationship Id="rId5" Type="http://schemas.openxmlformats.org/officeDocument/2006/relationships/hyperlink" Target="https://choisirleservicepublic.gouv.fr/offre-emploi/2024-1466795/?tracking=1&amp;idOrigine=502" TargetMode="External"/><Relationship Id="rId95" Type="http://schemas.openxmlformats.org/officeDocument/2006/relationships/hyperlink" Target="https://choisirleservicepublic.gouv.fr/offre-emploi/chargee-de-pilotage-et-de-synthese-budgetaire-reference-2024-1449438/" TargetMode="External"/><Relationship Id="rId160" Type="http://schemas.openxmlformats.org/officeDocument/2006/relationships/hyperlink" Target="https://choisirleservicepublic.gouv.fr/offre-emploi/2024-1469712/" TargetMode="External"/><Relationship Id="rId22" Type="http://schemas.openxmlformats.org/officeDocument/2006/relationships/hyperlink" Target="https://choisirleservicepublic.gouv.fr/offre-emploi/redacteur-qualifie-du-secteur-associatif-habilite--reference-2023-1286240/" TargetMode="External"/><Relationship Id="rId43" Type="http://schemas.openxmlformats.org/officeDocument/2006/relationships/hyperlink" Target="https://choisirleservicepublic.gouv.fr/offre-emploi/chargee-de-mission-performances-des-ressources-humaines---aae-disp-rennes-siege-hf-reference-2024-1457278/" TargetMode="External"/><Relationship Id="rId64" Type="http://schemas.openxmlformats.org/officeDocument/2006/relationships/hyperlink" Target="https://choisirleservicepublic.gouv.fr/offre-emploi/responsable-de-la-gestion-deleguee-hf-reference-2023-1332700/" TargetMode="External"/><Relationship Id="rId118" Type="http://schemas.openxmlformats.org/officeDocument/2006/relationships/hyperlink" Target="https://choisirleservicepublic.gouv.fr/offre-emploi/responsable-d-attractivite-formation-et-accompagnement-des-carrieres-fh-hf-reference-2024-1475726/" TargetMode="External"/><Relationship Id="rId139" Type="http://schemas.openxmlformats.org/officeDocument/2006/relationships/hyperlink" Target="https://choisirleservicepublic.gouv.fr/offre-emploi/adjoint-au-chef-de-bureau-des-prestations-financieres-de-l-administration-centrale-reference-2024-1449434/" TargetMode="External"/><Relationship Id="rId85" Type="http://schemas.openxmlformats.org/officeDocument/2006/relationships/hyperlink" Target="https://choisirleservicepublic.gouv.fr/offre-emploi/chargee-de-mission-maitrise-des-risques-et-controle-interne-financier-hf-reference-2023-1370543/" TargetMode="External"/><Relationship Id="rId150" Type="http://schemas.openxmlformats.org/officeDocument/2006/relationships/hyperlink" Target="https://choisirleservicepublic.gouv.fr/offre-emploi/adjoint-au-chef-de-section-de-la-gestion-des-attaches-directeurs-techniques-et-psychologues-rh5-hf-reference-2024-1471380/" TargetMode="External"/><Relationship Id="rId12" Type="http://schemas.openxmlformats.org/officeDocument/2006/relationships/hyperlink" Target="https://choisirleservicepublic.gouv.fr/offre-emploi/2024-1474559/?tracking=1&amp;idOrigine=502" TargetMode="External"/><Relationship Id="rId17" Type="http://schemas.openxmlformats.org/officeDocument/2006/relationships/hyperlink" Target="https://choisirleservicepublic.gouv.fr/offre-emploi/2024-1477121/?tracking=1&amp;idOrigine=502" TargetMode="External"/><Relationship Id="rId33" Type="http://schemas.openxmlformats.org/officeDocument/2006/relationships/hyperlink" Target="https://choisirleservicepublic.gouv.fr/offre-emploi/attachee-d-administration-de-l-etat---chargee-de-mission-des-chefs-de-juridiction-du-tj-bourgoin-hf-reference-2024-1474551/" TargetMode="External"/><Relationship Id="rId38" Type="http://schemas.openxmlformats.org/officeDocument/2006/relationships/hyperlink" Target="https://choisirleservicepublic.gouv.fr/offre-emploi/cheffe-de-cabinet-de-la-premiere-presidente-de-la-cour-d-appel-de-chambery-hf-reference-2024-1475738/" TargetMode="External"/><Relationship Id="rId59" Type="http://schemas.openxmlformats.org/officeDocument/2006/relationships/hyperlink" Target="https://choisirleservicepublic.gouv.fr/offre-emploi/charge-d-etudes-qualifie-en-charge-de-dossiers-complexes-necessitant-une-technicite-particuliere-hf-reference-2023-1210899/" TargetMode="External"/><Relationship Id="rId103" Type="http://schemas.openxmlformats.org/officeDocument/2006/relationships/hyperlink" Target="https://choisirleservicepublic.gouv.fr/offre-emploi/referent-transformation-financiere-reference-2024-1449433/" TargetMode="External"/><Relationship Id="rId108" Type="http://schemas.openxmlformats.org/officeDocument/2006/relationships/hyperlink" Target="https://choisirleservicepublic.gouv.fr/offre-emploi/chef-du-departement-ministeriel-des-achats--adjoint-du-responsable-ministeriel-des-achats-rma-fh-reference-2024-1476987/" TargetMode="External"/><Relationship Id="rId124" Type="http://schemas.openxmlformats.org/officeDocument/2006/relationships/hyperlink" Target="https://choisirleservicepublic.gouv.fr/offre-emploi/cheffe-de-mission-dut--design-experience-utilisateur-et-transformation--hf-reference-2024-1475805/" TargetMode="External"/><Relationship Id="rId129" Type="http://schemas.openxmlformats.org/officeDocument/2006/relationships/hyperlink" Target="https://choisirleservicepublic.gouv.fr/offre-emploi/chef-du-pole--accompagnement-au-changement--du-systeme-d-information-de-l-aide-juridictionnelle-siaj-reference-2023-1422558/" TargetMode="External"/><Relationship Id="rId54" Type="http://schemas.openxmlformats.org/officeDocument/2006/relationships/hyperlink" Target="https://choisirleservicepublic.gouv.fr/offre-emploi/2023-1391628/?tracking=1&amp;idOrigine=502" TargetMode="External"/><Relationship Id="rId70" Type="http://schemas.openxmlformats.org/officeDocument/2006/relationships/hyperlink" Target="https://choisirleservicepublic.gouv.fr/offre-emploi/chef-de-l-unite-des-achats-et-des-marches-hf-reference-2022-1074258/" TargetMode="External"/><Relationship Id="rId75" Type="http://schemas.openxmlformats.org/officeDocument/2006/relationships/hyperlink" Target="https://choisirleservicepublic.gouv.fr/offre-emploi/cheffe-de-la-cellule-de-la-repartition-des-credits-et-des-emplois-reference-2023-1285898/" TargetMode="External"/><Relationship Id="rId91" Type="http://schemas.openxmlformats.org/officeDocument/2006/relationships/hyperlink" Target="https://choisirleservicepublic.gouv.fr/offre-emploi/adjointe-du-chef-du-bureau--programmation-et-synthese-du-titre-2--bpst2---spsp-reference-2024-1475785/" TargetMode="External"/><Relationship Id="rId96" Type="http://schemas.openxmlformats.org/officeDocument/2006/relationships/hyperlink" Target="https://choisirleservicepublic.gouv.fr/offre-emploi/adjointe-du-chef-du-bureau-du-pilotage-de-la-gestion--reference-2023-1396592/" TargetMode="External"/><Relationship Id="rId140" Type="http://schemas.openxmlformats.org/officeDocument/2006/relationships/hyperlink" Target="https://choisirleservicepublic.gouv.fr/offre-emploi/charge-de-mission-reference-2024-1478399/" TargetMode="External"/><Relationship Id="rId145" Type="http://schemas.openxmlformats.org/officeDocument/2006/relationships/hyperlink" Target="https://choisirleservicepublic.gouv.fr/offre-emploi/redacteur--reglementation-financiere-et-comptable-ps1-reference-2023-1288035/" TargetMode="External"/><Relationship Id="rId161" Type="http://schemas.openxmlformats.org/officeDocument/2006/relationships/hyperlink" Target="https://choisirleservicepublic.gouv.fr/offre-emploi/2024-1445615/" TargetMode="External"/><Relationship Id="rId166" Type="http://schemas.openxmlformats.org/officeDocument/2006/relationships/hyperlink" Target="https://choisirleservicepublic.gouv.fr/offre-emploi/2023-1422755/" TargetMode="External"/><Relationship Id="rId1" Type="http://schemas.openxmlformats.org/officeDocument/2006/relationships/hyperlink" Target="https://choisirleservicepublic.gouv.fr/offre-emploi/2024-1465421/?tracking=1&amp;idOrigine=502" TargetMode="External"/><Relationship Id="rId6" Type="http://schemas.openxmlformats.org/officeDocument/2006/relationships/hyperlink" Target="https://choisirleservicepublic.gouv.fr/offre-emploi/2024-1466806/?tracking=1&amp;idOrigine=502" TargetMode="External"/><Relationship Id="rId23" Type="http://schemas.openxmlformats.org/officeDocument/2006/relationships/hyperlink" Target="https://place-emploi-public.gouv.fr/offre-emploi/controleureuse-de-gestion--reference-2022-927780/" TargetMode="External"/><Relationship Id="rId28" Type="http://schemas.openxmlformats.org/officeDocument/2006/relationships/hyperlink" Target="https://choisirleservicepublic.gouv.fr/offre-emploi/cheffe-de-cabinet-aupres-des-chefs-de-cour-hf-reference-2024-1469366/" TargetMode="External"/><Relationship Id="rId49" Type="http://schemas.openxmlformats.org/officeDocument/2006/relationships/hyperlink" Target="https://choisirleservicepublic.gouv.fr/offre-emploi/secretaire-general-campagne-de-mobilite-pour-titulaires-reference-2024-1437467/" TargetMode="External"/><Relationship Id="rId114" Type="http://schemas.openxmlformats.org/officeDocument/2006/relationships/hyperlink" Target="https://choisirleservicepublic.gouv.fr/offre-emploi/redacteur-expert--pole-droit-international-prive-et-cooperation-civile---dacs-reference-2024-1474513/" TargetMode="External"/><Relationship Id="rId119" Type="http://schemas.openxmlformats.org/officeDocument/2006/relationships/hyperlink" Target="https://choisirleservicepublic.gouv.fr/offre-emploi/chef-de-pole--achats--hf-hf-reference-2024-1475771/" TargetMode="External"/><Relationship Id="rId44" Type="http://schemas.openxmlformats.org/officeDocument/2006/relationships/hyperlink" Target="https://choisirleservicepublic.gouv.fr/offre-emploi/responsable-des-services-administratifs-et-des-ressources-humaines---cp-nantes---aae-hf-reference-2024-1457312/" TargetMode="External"/><Relationship Id="rId60" Type="http://schemas.openxmlformats.org/officeDocument/2006/relationships/hyperlink" Target="https://choisirleservicepublic.gouv.fr/offre-emploi/cheffe-de-l-unite-d-appui-aux-affaires-immobilieres-uaai-hf-reference-2023-1380224/" TargetMode="External"/><Relationship Id="rId65" Type="http://schemas.openxmlformats.org/officeDocument/2006/relationships/hyperlink" Target="https://choisirleservicepublic.gouv.fr/offre-emploi/adjointe-au-chef-du-departement-budget-et-finances-hf-reference-2023-1402045/" TargetMode="External"/><Relationship Id="rId81" Type="http://schemas.openxmlformats.org/officeDocument/2006/relationships/hyperlink" Target="https://choisirleservicepublic.gouv.fr/offre-emploi/chargee--charge-de-mission-en-ingenierie-d-achat---dir-sg-idf-hf-reference-2023-1370644/" TargetMode="External"/><Relationship Id="rId86" Type="http://schemas.openxmlformats.org/officeDocument/2006/relationships/hyperlink" Target="https://choisirleservicepublic.gouv.fr/offre-emploi/cheffe-du-departement-informatique-et-telecommunications-hf-reference-2024-1449316/" TargetMode="External"/><Relationship Id="rId130" Type="http://schemas.openxmlformats.org/officeDocument/2006/relationships/hyperlink" Target="https://choisirleservicepublic.gouv.fr/offre-emploi/chef-du-bureau-d-appui-aux-employeurs-pour-le-pilotage-des-emplois-hf---spsp-reference-2024-1477162/" TargetMode="External"/><Relationship Id="rId135" Type="http://schemas.openxmlformats.org/officeDocument/2006/relationships/hyperlink" Target="https://choisirleservicepublic.gouv.fr/offre-emploi/chef-de-section-pilotage-de-la-gestion-ministerielle-des-corps-communs-reference-2024-1478212/" TargetMode="External"/><Relationship Id="rId151" Type="http://schemas.openxmlformats.org/officeDocument/2006/relationships/hyperlink" Target="https://choisirleservicepublic.gouv.fr/offre-emploi/juriste-acheteur-public-ps5-hf-reference-2024-1444316/" TargetMode="External"/><Relationship Id="rId156" Type="http://schemas.openxmlformats.org/officeDocument/2006/relationships/hyperlink" Target="https://choisirleservicepublic.gouv.fr/offre-emploi/2024-1474413/" TargetMode="External"/><Relationship Id="rId13" Type="http://schemas.openxmlformats.org/officeDocument/2006/relationships/hyperlink" Target="https://choisirleservicepublic.gouv.fr/offre-emploi/2024-1474564/?tracking=1&amp;idOrigine=502" TargetMode="External"/><Relationship Id="rId18" Type="http://schemas.openxmlformats.org/officeDocument/2006/relationships/hyperlink" Target="https://choisirleservicepublic.gouv.fr/offre-emploi/2024-1477158/?tracking=1&amp;idOrigine=502" TargetMode="External"/><Relationship Id="rId39" Type="http://schemas.openxmlformats.org/officeDocument/2006/relationships/hyperlink" Target="https://choisirleservicepublic.gouv.fr/offre-emploi/chargee-de-mission---cabinet-du-procureur-de-la-republique-du-tj-niort-hf-reference-2024-1475874/" TargetMode="External"/><Relationship Id="rId109" Type="http://schemas.openxmlformats.org/officeDocument/2006/relationships/hyperlink" Target="https://choisirleservicepublic.gouv.fr/offre-emploi/cheffe-du-bureau-des-marches-et--adjoint-au-chef-du-departement-ministeriel-des-achats-fh-reference-2024-1476990/" TargetMode="External"/><Relationship Id="rId34" Type="http://schemas.openxmlformats.org/officeDocument/2006/relationships/hyperlink" Target="https://choisirleservicepublic.gouv.fr/offre-emploi/attachee-d-administration-de-l-etat---chargee-de-mission-des-chefs-de-juridiction-du-tj-vienne-hf-reference-2024-1474567/" TargetMode="External"/><Relationship Id="rId50" Type="http://schemas.openxmlformats.org/officeDocument/2006/relationships/hyperlink" Target="https://choisirleservicepublic.gouv.fr/offre-emploi/2023-1354978/?tracking=1&amp;idOrigine=502" TargetMode="External"/><Relationship Id="rId55" Type="http://schemas.openxmlformats.org/officeDocument/2006/relationships/hyperlink" Target="https://choisirleservicepublic.gouv.fr/offre-emploi/2023-1343670/?tracking=1&amp;idOrigine=502" TargetMode="External"/><Relationship Id="rId76" Type="http://schemas.openxmlformats.org/officeDocument/2006/relationships/hyperlink" Target="https://choisirleservicepublic.gouv.fr/offre-emploi/2024-1444423/?tracking=1&amp;idOrigine=502" TargetMode="External"/><Relationship Id="rId97" Type="http://schemas.openxmlformats.org/officeDocument/2006/relationships/hyperlink" Target="https://choisirleservicepublic.gouv.fr/offre-emploi/charge-de-mission--affaires-normatives-et-distinctions-honorifiques-reference-2024-1450885/" TargetMode="External"/><Relationship Id="rId104" Type="http://schemas.openxmlformats.org/officeDocument/2006/relationships/hyperlink" Target="https://choisirleservicepublic.gouv.fr/offre-emploi/chargee-d-etudes-hf-reference-2023-1396611/" TargetMode="External"/><Relationship Id="rId120" Type="http://schemas.openxmlformats.org/officeDocument/2006/relationships/hyperlink" Target="https://choisirleservicepublic.gouv.fr/offre-emploi/charge-e-de-recrutement-d-attractivite-et-d-accompagnement-des-parcours-professionnels-hf-reference-2024-1475779/" TargetMode="External"/><Relationship Id="rId125" Type="http://schemas.openxmlformats.org/officeDocument/2006/relationships/hyperlink" Target="https://choisirleservicepublic.gouv.fr/offre-emploi/ingenieur-sauvegarde-et-stockage-hf-reference-2024-1475856/" TargetMode="External"/><Relationship Id="rId141" Type="http://schemas.openxmlformats.org/officeDocument/2006/relationships/hyperlink" Target="https://choisirleservicepublic.gouv.fr/offre-emploi/chef-du-service-des-politiques-et-de-l-accompagnement-vers-l-emploi-des-ppsmj-atigip-hf-reference-2024-1444258/" TargetMode="External"/><Relationship Id="rId146" Type="http://schemas.openxmlformats.org/officeDocument/2006/relationships/hyperlink" Target="https://choisirleservicepublic.gouv.fr/offre-emploi/responsable-de-la-politique-de-developpement-de-la-peine-de-travail-d-interet-general-atigiphf-reference-2024-1471273/" TargetMode="External"/><Relationship Id="rId167" Type="http://schemas.openxmlformats.org/officeDocument/2006/relationships/hyperlink" Target="https://choisirleservicepublic.gouv.fr/offre-emploi/2024-1479570/?tracking=1&amp;idOrigine=502" TargetMode="External"/><Relationship Id="rId7" Type="http://schemas.openxmlformats.org/officeDocument/2006/relationships/hyperlink" Target="https://choisirleservicepublic.gouv.fr/offre-emploi/2024-1468068/?tracking=1&amp;idOrigine=502" TargetMode="External"/><Relationship Id="rId71" Type="http://schemas.openxmlformats.org/officeDocument/2006/relationships/hyperlink" Target="https://choisirleservicepublic.gouv.fr/offre-emploi/acheteuse--acheteur-hf-reference-2023-1196471/" TargetMode="External"/><Relationship Id="rId92" Type="http://schemas.openxmlformats.org/officeDocument/2006/relationships/hyperlink" Target="https://choisirleservicepublic.gouv.fr/offre-emploi/chargee-d-operations-suivi-de-travaux-de-securisation-reference-2024-1449436/" TargetMode="External"/><Relationship Id="rId162" Type="http://schemas.openxmlformats.org/officeDocument/2006/relationships/hyperlink" Target="https://choisirleservicepublic.gouv.fr/offre-emploi/2024-1474337/" TargetMode="External"/><Relationship Id="rId2" Type="http://schemas.openxmlformats.org/officeDocument/2006/relationships/hyperlink" Target="https://choisirleservicepublic.gouv.fr/offre-emploi/2024-1465447/?tracking=1&amp;idOrigine=502" TargetMode="External"/><Relationship Id="rId29" Type="http://schemas.openxmlformats.org/officeDocument/2006/relationships/hyperlink" Target="https://choisirleservicepublic.gouv.fr/offre-emploi/attache-e-d-administration-au-service-des-relations-internationales-de-la-cour-de-cassation-hf-reference-2024-1474223/" TargetMode="External"/><Relationship Id="rId24" Type="http://schemas.openxmlformats.org/officeDocument/2006/relationships/hyperlink" Target="https://choisirleservicepublic.gouv.fr/offre-emploi/redacteur-qualifie-du-secteur-associatif-habilite-fh--reference-2023-1286000/" TargetMode="External"/><Relationship Id="rId40" Type="http://schemas.openxmlformats.org/officeDocument/2006/relationships/hyperlink" Target="https://choisirleservicepublic.gouv.fr/offre-emploi/charge-de-mission-au-cabinet-des-chefs-de-juridiction--tribunal-judiciaire-de-dijon-hf-reference-2024-1440476/" TargetMode="External"/><Relationship Id="rId45" Type="http://schemas.openxmlformats.org/officeDocument/2006/relationships/hyperlink" Target="https://choisirleservicepublic.gouv.fr/offre-emploi/cheffe-de-departement-des-ressources-humaines-et-des-relations-sociales-hf-reference-2024-1459880/" TargetMode="External"/><Relationship Id="rId66" Type="http://schemas.openxmlformats.org/officeDocument/2006/relationships/hyperlink" Target="https://choisirleservicepublic.gouv.fr/offre-emploi/responsable-du-centre-de-formation-continue-hf-reference-2022-1073773/" TargetMode="External"/><Relationship Id="rId87" Type="http://schemas.openxmlformats.org/officeDocument/2006/relationships/hyperlink" Target="https://choisirleservicepublic.gouv.fr/offre-emploi/administrateurtrice-en-systemes-et-reseaux-d-information-et--communication-hf-reference-2024-1449425/" TargetMode="External"/><Relationship Id="rId110" Type="http://schemas.openxmlformats.org/officeDocument/2006/relationships/hyperlink" Target="https://choisirleservicepublic.gouv.fr/offre-emploi/adjointe-au-chef-du-bureau-de-la-synthese-budgetaire-fh-reference-2024-1476993/" TargetMode="External"/><Relationship Id="rId115" Type="http://schemas.openxmlformats.org/officeDocument/2006/relationships/hyperlink" Target="https://choisirleservicepublic.gouv.fr/offre-emploi/auditeurtrice-interne---igj-reference-2024-1475699/" TargetMode="External"/><Relationship Id="rId131" Type="http://schemas.openxmlformats.org/officeDocument/2006/relationships/hyperlink" Target="https://choisirleservicepublic.gouv.fr/offre-emploi/experte-budgetaire-pilotage-de-la-masse-salariale-hf---spsp-reference-2024-1477156/" TargetMode="External"/><Relationship Id="rId136" Type="http://schemas.openxmlformats.org/officeDocument/2006/relationships/hyperlink" Target="https://choisirleservicepublic.gouv.fr/offre-emploi/chargee-de-mission-affaires-disciplinaires-et-evaluation-reference-2024-1478218/" TargetMode="External"/><Relationship Id="rId157" Type="http://schemas.openxmlformats.org/officeDocument/2006/relationships/hyperlink" Target="https://choisirleservicepublic.gouv.fr/offre-emploi/2022-993718/" TargetMode="External"/><Relationship Id="rId61" Type="http://schemas.openxmlformats.org/officeDocument/2006/relationships/hyperlink" Target="https://choisirleservicepublic.gouv.fr/offre-emploi/responsable-des-services-administratifs-et-financiers-hf---cp-laon-reference-2023-1244665/" TargetMode="External"/><Relationship Id="rId82" Type="http://schemas.openxmlformats.org/officeDocument/2006/relationships/hyperlink" Target="https://choisirleservicepublic.gouv.fr/offre-emploi/chargee--charge-de-mission-controle-interne-financier---dir-sg-idf-hf-reference-2023-1370646/" TargetMode="External"/><Relationship Id="rId152" Type="http://schemas.openxmlformats.org/officeDocument/2006/relationships/hyperlink" Target="https://choisirleservicepublic.gouv.fr/offre-emploi/chef-du-bureau-de-la-gestion-personnalisee-des-corps-de-direction-rh5-hf-reference-2024-1478287/" TargetMode="External"/><Relationship Id="rId19" Type="http://schemas.openxmlformats.org/officeDocument/2006/relationships/hyperlink" Target="https://choisirleservicepublic.gouv.fr/offre-emploi/2024-1477230/?tracking=1&amp;idOrigine=502" TargetMode="External"/><Relationship Id="rId14" Type="http://schemas.openxmlformats.org/officeDocument/2006/relationships/hyperlink" Target="https://choisirleservicepublic.gouv.fr/offre-emploi/2024-1475781/?tracking=1&amp;idOrigine=502" TargetMode="External"/><Relationship Id="rId30" Type="http://schemas.openxmlformats.org/officeDocument/2006/relationships/hyperlink" Target="https://choisirleservicepublic.gouv.fr/offre-emploi/responsable-du-developpement-des-ressources-humaines-adjointe-au-chef-de-service-reference-2024-1464064/" TargetMode="External"/><Relationship Id="rId35" Type="http://schemas.openxmlformats.org/officeDocument/2006/relationships/hyperlink" Target="https://choisirleservicepublic.gouv.fr/offre-emploi/attachee-d-administration-de-l-etat---chargee-de-mission-au-cdad-du-tj-grenoble-hf-reference-2024-1474571/" TargetMode="External"/><Relationship Id="rId56" Type="http://schemas.openxmlformats.org/officeDocument/2006/relationships/hyperlink" Target="https://choisirleservicepublic.gouv.fr/offre-emploi/responsable-de-la-section-sante-et-prevention-du-suicide-reference-2023-1414169/" TargetMode="External"/><Relationship Id="rId77" Type="http://schemas.openxmlformats.org/officeDocument/2006/relationships/hyperlink" Target="https://choisirleservicepublic.gouv.fr/offre-emploi/cheffe-du-departement-des-ressources-documentaires-historiques-et-actions-culturelles-hf-reference-2023-1376184/" TargetMode="External"/><Relationship Id="rId100" Type="http://schemas.openxmlformats.org/officeDocument/2006/relationships/hyperlink" Target="https://choisirleservicepublic.gouv.fr/offre-emploi/chef-de-projets-immobiliers-hf-reference-2024-1475800/" TargetMode="External"/><Relationship Id="rId105" Type="http://schemas.openxmlformats.org/officeDocument/2006/relationships/hyperlink" Target="https://choisirleservicepublic.gouv.fr/offre-emploi/adjointe-au-responsable-de-la-formation-et-de-l-accompagnement-des-parcours-professionnels-hf-reference-2024-1475961/" TargetMode="External"/><Relationship Id="rId126" Type="http://schemas.openxmlformats.org/officeDocument/2006/relationships/hyperlink" Target="https://choisirleservicepublic.gouv.fr/offre-emploi/charge-de-mission-deploiement-materiel---programme-procdure-pnale-numerique-reference-2024-1475872/" TargetMode="External"/><Relationship Id="rId147" Type="http://schemas.openxmlformats.org/officeDocument/2006/relationships/hyperlink" Target="https://choisirleservicepublic.gouv.fr/offre-emploi/responsable-de-la-securite-des-systemes-d-information---rssi-hf-reference-2024-1471259/" TargetMode="External"/><Relationship Id="rId168" Type="http://schemas.openxmlformats.org/officeDocument/2006/relationships/printerSettings" Target="../printerSettings/printerSettings1.bin"/><Relationship Id="rId8" Type="http://schemas.openxmlformats.org/officeDocument/2006/relationships/hyperlink" Target="https://choisirleservicepublic.gouv.fr/offre-emploi/2024-1468442/?tracking=1&amp;idOrigine=502" TargetMode="External"/><Relationship Id="rId51" Type="http://schemas.openxmlformats.org/officeDocument/2006/relationships/hyperlink" Target="https://choisirleservicepublic.gouv.fr/offre-emploi/responsable-saf-cd-joux-la-ville--campagne-de-mobilite-pour-titulaires-reference-2022-1049372/" TargetMode="External"/><Relationship Id="rId72" Type="http://schemas.openxmlformats.org/officeDocument/2006/relationships/hyperlink" Target="https://choisirleservicepublic.gouv.fr/offre-emploi/responsable-du-travail-penitentiaire-hf-reference-2022-1050643/" TargetMode="External"/><Relationship Id="rId93" Type="http://schemas.openxmlformats.org/officeDocument/2006/relationships/hyperlink" Target="https://choisirleservicepublic.gouv.fr/offre-emploi/adjoint-au-chef-de-bureau-de-la-programmation-et-de-la-synthese-reference-2023-1396567/" TargetMode="External"/><Relationship Id="rId98" Type="http://schemas.openxmlformats.org/officeDocument/2006/relationships/hyperlink" Target="https://choisirleservicepublic.gouv.fr/offre-emploi/chargee-de-communication---delegation-interministerielle-a-l-aide-aux-victimes-reference-2024-1454359/" TargetMode="External"/><Relationship Id="rId121" Type="http://schemas.openxmlformats.org/officeDocument/2006/relationships/hyperlink" Target="https://choisirleservicepublic.gouv.fr/offre-emploi/responsable-d-unite-experte-performance-financiere-hf-reference-2024-1474549/" TargetMode="External"/><Relationship Id="rId142" Type="http://schemas.openxmlformats.org/officeDocument/2006/relationships/hyperlink" Target="https://choisirleservicepublic.gouv.fr/offre-emploi/adjoint-au-chef-du-service-des-politiques-et-de-l-accompagnement-vers-l-emploi-des-ppsmj-atigip-hf-reference-2024-1444265/" TargetMode="External"/><Relationship Id="rId163" Type="http://schemas.openxmlformats.org/officeDocument/2006/relationships/hyperlink" Target="https://choisirleservicepublic.gouv.fr/offre-emploi/responsable-appui-au-pilotage-territorial-hf-reference-2024-1474279/" TargetMode="External"/><Relationship Id="rId3" Type="http://schemas.openxmlformats.org/officeDocument/2006/relationships/hyperlink" Target="https://choisirleservicepublic.gouv.fr/offre-emploi/2024-1465458/?tracking=1&amp;idOrigine=502" TargetMode="External"/><Relationship Id="rId25" Type="http://schemas.openxmlformats.org/officeDocument/2006/relationships/hyperlink" Target="https://choisirleservicepublic.gouv.fr/offre-emploi/redacteur-rice-qualifie-du-secteur-associatif-habilite-reference-2023-1421505/" TargetMode="External"/><Relationship Id="rId46" Type="http://schemas.openxmlformats.org/officeDocument/2006/relationships/hyperlink" Target="https://choisirleservicepublic.gouv.fr/offre-emploi/responsable-du-suivi-du-marche-de-gestion-deleguee-hf-reference-2024-1451906/" TargetMode="External"/><Relationship Id="rId67" Type="http://schemas.openxmlformats.org/officeDocument/2006/relationships/hyperlink" Target="https://choisirleservicepublic.gouv.fr/offre-emploi/responsable-des-services-administratifs-et-financiers-et-du-suivi-des-travaux-hf-reference-2023-1402062/" TargetMode="External"/><Relationship Id="rId116" Type="http://schemas.openxmlformats.org/officeDocument/2006/relationships/hyperlink" Target="https://choisirleservicepublic.gouv.fr/offre-emploi/chargee-d-attractivite-de-formation-et-d-accompagnement-des-carrieres-hf-reference-2024-1474537/" TargetMode="External"/><Relationship Id="rId137" Type="http://schemas.openxmlformats.org/officeDocument/2006/relationships/hyperlink" Target="https://choisirleservicepublic.gouv.fr/offre-emploi/adjoint-aupres-du-chef-du-bureau--justice-penale-et-civile--reference-2024-1449439/" TargetMode="External"/><Relationship Id="rId158" Type="http://schemas.openxmlformats.org/officeDocument/2006/relationships/hyperlink" Target="https://choisirleservicepublic.gouv.fr/offre-emploi/2024-1469650/" TargetMode="External"/><Relationship Id="rId20" Type="http://schemas.openxmlformats.org/officeDocument/2006/relationships/hyperlink" Target="https://choisirleservicepublic.gouv.fr/offre-emploi/redacteur-rice-reference-2023-1421502/" TargetMode="External"/><Relationship Id="rId41" Type="http://schemas.openxmlformats.org/officeDocument/2006/relationships/hyperlink" Target="https://choisirleservicepublic.gouv.fr/offre-emploi/attache-d-administration-charge-de-mission-du-procureur-de-la-republique---tj-metz-hf-reference-2024-1445576/" TargetMode="External"/><Relationship Id="rId62" Type="http://schemas.openxmlformats.org/officeDocument/2006/relationships/hyperlink" Target="https://choisirleservicepublic.gouv.fr/offre-emploi/responsable-des-services-administratifs-et-financiers-hf-reference-2023-1405615/" TargetMode="External"/><Relationship Id="rId83" Type="http://schemas.openxmlformats.org/officeDocument/2006/relationships/hyperlink" Target="https://choisirleservicepublic.gouv.fr/offre-emploi/adjointe-au-a-la-cheffe-du-pole-d-evaluation-de-la-justice-civile--reference-2023-1369486/" TargetMode="External"/><Relationship Id="rId88" Type="http://schemas.openxmlformats.org/officeDocument/2006/relationships/hyperlink" Target="https://choisirleservicepublic.gouv.fr/offre-emploi/cheffe-de-domaine-ssi---delegation-inter-regionale-grand-ouest-hf-reference-2024-1449427/" TargetMode="External"/><Relationship Id="rId111" Type="http://schemas.openxmlformats.org/officeDocument/2006/relationships/hyperlink" Target="https://choisirleservicepublic.gouv.fr/offre-emploi/attachee--specialisee---terrorisme-et-radicalisation---dacg-reference-2024-1474456/" TargetMode="External"/><Relationship Id="rId132" Type="http://schemas.openxmlformats.org/officeDocument/2006/relationships/hyperlink" Target="https://choisirleservicepublic.gouv.fr/offre-emploi/juriste-consultant-au-bcac---sem-reference-2024-1475884/" TargetMode="External"/><Relationship Id="rId153" Type="http://schemas.openxmlformats.org/officeDocument/2006/relationships/hyperlink" Target="https://choisirleservicepublic.gouv.fr/offre-emploi/2024-1474572/" TargetMode="External"/><Relationship Id="rId15" Type="http://schemas.openxmlformats.org/officeDocument/2006/relationships/hyperlink" Target="https://choisirleservicepublic.gouv.fr/offre-emploi/2024-1475778/?tracking=1&amp;idOrigine=502" TargetMode="External"/><Relationship Id="rId36" Type="http://schemas.openxmlformats.org/officeDocument/2006/relationships/hyperlink" Target="https://choisirleservicepublic.gouv.fr/offre-emploi/attachee-d-administration-de-l-etat---chef-de-cabinet-du-procureur-de-la-republique-du-tj-grenoble-hf-reference-2024-1475918/" TargetMode="External"/><Relationship Id="rId57" Type="http://schemas.openxmlformats.org/officeDocument/2006/relationships/hyperlink" Target="https://choisirleservicepublic.gouv.fr/offre-emploi/responsable-saf-mc-saint-maur--mobilite-au-fil-de-l-eau-pour-les-titulaires-reference-2023-1348893/" TargetMode="External"/><Relationship Id="rId106" Type="http://schemas.openxmlformats.org/officeDocument/2006/relationships/hyperlink" Target="https://choisirleservicepublic.gouv.fr/offre-emploi/acheteur--acheteuse-expert--reference-2024-1475963/" TargetMode="External"/><Relationship Id="rId127" Type="http://schemas.openxmlformats.org/officeDocument/2006/relationships/hyperlink" Target="https://choisirleservicepublic.gouv.fr/offre-emploi/adjointe-au-chef-du-bureau-de-l-acces-au-droit-et-a-la-mediation---sadjav-reference-2023-1422551/" TargetMode="External"/><Relationship Id="rId10" Type="http://schemas.openxmlformats.org/officeDocument/2006/relationships/hyperlink" Target="https://choisirleservicepublic.gouv.fr/offre-emploi/2024-1468477/?tracking=1&amp;idOrigine=502" TargetMode="External"/><Relationship Id="rId31" Type="http://schemas.openxmlformats.org/officeDocument/2006/relationships/hyperlink" Target="https://choisirleservicepublic.gouv.fr/offre-emploi/chef-du-service-informatique-et-audiovisuel-hf-reference-2024-1472531/" TargetMode="External"/><Relationship Id="rId52" Type="http://schemas.openxmlformats.org/officeDocument/2006/relationships/hyperlink" Target="https://choisirleservicepublic.gouv.fr/offre-emploi/responsable-saf-ma-besancon--mobilite-au-fil-de-l-eau-pour-les-titulaires-reference-2023-1125144/" TargetMode="External"/><Relationship Id="rId73" Type="http://schemas.openxmlformats.org/officeDocument/2006/relationships/hyperlink" Target="https://choisirleservicepublic.gouv.fr/offre-emploi/responsable-des-ressources-humaines-et-responsable-budgetaire-hf-reference-2024-1447015/" TargetMode="External"/><Relationship Id="rId78" Type="http://schemas.openxmlformats.org/officeDocument/2006/relationships/hyperlink" Target="https://choisirleservicepublic.gouv.fr/offre-emploi/delegue-interregional-du-renseignement-penitentiaire-dirp-campagne-de-mobilite-pour-titulaires-reference-2024-1445563/" TargetMode="External"/><Relationship Id="rId94" Type="http://schemas.openxmlformats.org/officeDocument/2006/relationships/hyperlink" Target="https://choisirleservicepublic.gouv.fr/offre-emploi/adjointe-au-cheffe-du-departement-de-la-qualite-et-du-pilotage-reference-2024-1449538/" TargetMode="External"/><Relationship Id="rId99" Type="http://schemas.openxmlformats.org/officeDocument/2006/relationships/hyperlink" Target="https://choisirleservicepublic.gouv.fr/offre-emploi/redacteurtrice-experte--juridique-reference-2024-1449301/" TargetMode="External"/><Relationship Id="rId101" Type="http://schemas.openxmlformats.org/officeDocument/2006/relationships/hyperlink" Target="https://choisirleservicepublic.gouv.fr/offre-emploi/administrateur-reseau---delegation-inter-regionale-grand-centre-hf-reference-2024-1475802/" TargetMode="External"/><Relationship Id="rId122" Type="http://schemas.openxmlformats.org/officeDocument/2006/relationships/hyperlink" Target="https://choisirleservicepublic.gouv.fr/offre-emploi/referente-referent-sante-et-securite-au-travail-hf-reference-2024-1475782/" TargetMode="External"/><Relationship Id="rId143" Type="http://schemas.openxmlformats.org/officeDocument/2006/relationships/hyperlink" Target="https://choisirleservicepublic.gouv.fr/offre-emploi/chef-de-section-des-personnels-administratifs-et-techniques-rh4-hf-reference-2024-1471292/" TargetMode="External"/><Relationship Id="rId148" Type="http://schemas.openxmlformats.org/officeDocument/2006/relationships/hyperlink" Target="https://choisirleservicepublic.gouv.fr/nos-offres/filtres/mot-cles/2023-1125252/" TargetMode="External"/><Relationship Id="rId164" Type="http://schemas.openxmlformats.org/officeDocument/2006/relationships/hyperlink" Target="https://choisirleservicepublic.gouv.fr/offre-emploi/responsable-du-controle-interne-comptable-et-financier-hf-reference-2024-1474344/" TargetMode="External"/><Relationship Id="rId4" Type="http://schemas.openxmlformats.org/officeDocument/2006/relationships/hyperlink" Target="https://choisirleservicepublic.gouv.fr/offre-emploi/2024-1466794/?tracking=1&amp;idOrigine=502" TargetMode="External"/><Relationship Id="rId9" Type="http://schemas.openxmlformats.org/officeDocument/2006/relationships/hyperlink" Target="https://choisirleservicepublic.gouv.fr/offre-emploi/2024-1468463/?tracking=1&amp;idOrigine=502" TargetMode="External"/><Relationship Id="rId26" Type="http://schemas.openxmlformats.org/officeDocument/2006/relationships/hyperlink" Target="https://choisirleservicepublic.gouv.fr/offre-emploi/redacteur-rice-reference-2023-1427093" TargetMode="External"/><Relationship Id="rId47" Type="http://schemas.openxmlformats.org/officeDocument/2006/relationships/hyperlink" Target="https://choisirleservicepublic.gouv.fr/offre-emploi/attache-charge-des-affaires-generales-et-de-la-coordination-hf-reference-2024-1471408/" TargetMode="External"/><Relationship Id="rId68" Type="http://schemas.openxmlformats.org/officeDocument/2006/relationships/hyperlink" Target="https://choisirleservicepublic.gouv.fr/offre-emploi/responsable-communication-hf-reference-2023-1247591/" TargetMode="External"/><Relationship Id="rId89" Type="http://schemas.openxmlformats.org/officeDocument/2006/relationships/hyperlink" Target="https://choisirleservicepublic.gouv.fr/offre-emploi/adjointe-aua-la-cheffe-du-departement-informatique-et-telecommunications---dir-sg-grand-ouest-hf-reference-2024-1449429/" TargetMode="External"/><Relationship Id="rId112" Type="http://schemas.openxmlformats.org/officeDocument/2006/relationships/hyperlink" Target="https://choisirleservicepublic.gouv.fr/offre-emploi/redacteur-expert-charge-d-offices-de-notaires-existants---dacs-reference-2024-1474468/" TargetMode="External"/><Relationship Id="rId133" Type="http://schemas.openxmlformats.org/officeDocument/2006/relationships/hyperlink" Target="https://choisirleservicepublic.gouv.fr/offre-emploi/experte-reseaux-et-telecom-hf-reference-2024-1475823/" TargetMode="External"/><Relationship Id="rId154" Type="http://schemas.openxmlformats.org/officeDocument/2006/relationships/hyperlink" Target="https://choisirleservicepublic.gouv.fr/offre-emploi/2024-1474227/" TargetMode="External"/><Relationship Id="rId16" Type="http://schemas.openxmlformats.org/officeDocument/2006/relationships/hyperlink" Target="https://choisirleservicepublic.gouv.fr/offre-emploi/2024-1475784/?tracking=1&amp;idOrigine=502" TargetMode="External"/><Relationship Id="rId37" Type="http://schemas.openxmlformats.org/officeDocument/2006/relationships/hyperlink" Target="https://choisirleservicepublic.gouv.fr/offre-emploi/chargee-de-mission-ressources-humaines-hf-reference-2024-1475798/" TargetMode="External"/><Relationship Id="rId58" Type="http://schemas.openxmlformats.org/officeDocument/2006/relationships/hyperlink" Target="https://choisirleservicepublic.gouv.fr/offre-emploi/chef-de-l-unite-de-pilotage-des-ressources-humaines-campagne-de-mobilite-pour-titulaires-reference-2023-1406857/" TargetMode="External"/><Relationship Id="rId79" Type="http://schemas.openxmlformats.org/officeDocument/2006/relationships/hyperlink" Target="https://choisirleservicepublic.gouv.fr/offre-emploi/cheffe-de-l-unite-investigation-et-analyse---snrp---cirp-rennes-reference-2024-1446845/" TargetMode="External"/><Relationship Id="rId102" Type="http://schemas.openxmlformats.org/officeDocument/2006/relationships/hyperlink" Target="https://choisirleservicepublic.gouv.fr/offre-emploi/cheffe-de-projets-immobiliers-hf-reference-2024-1449424/" TargetMode="External"/><Relationship Id="rId123" Type="http://schemas.openxmlformats.org/officeDocument/2006/relationships/hyperlink" Target="https://choisirleservicepublic.gouv.fr/offre-emploi/administrateurtrice-systeme-hf-reference-2024-1475794/" TargetMode="External"/><Relationship Id="rId144" Type="http://schemas.openxmlformats.org/officeDocument/2006/relationships/hyperlink" Target="https://choisirleservicepublic.gouv.fr/offre-emploi/chef-de-section-credits-et-remunerations-rh3-hf-reference-2024-1471326/" TargetMode="External"/><Relationship Id="rId90" Type="http://schemas.openxmlformats.org/officeDocument/2006/relationships/hyperlink" Target="https://choisirleservicepublic.gouv.fr/offre-emploi/cheffe-de-domaine-systeme-d-information-et-poste-de-travail-reference-2023-1370562/" TargetMode="External"/><Relationship Id="rId165" Type="http://schemas.openxmlformats.org/officeDocument/2006/relationships/hyperlink" Target="https://choisirleservicepublic.gouv.fr/offre-emploi/2024-1472694/" TargetMode="External"/><Relationship Id="rId27" Type="http://schemas.openxmlformats.org/officeDocument/2006/relationships/hyperlink" Target="https://choisirleservicepublic.gouv.fr/offre-emploi/redacteur-rice-qualifie-du-secteur-associatif-habilite-reference-2024-1474335" TargetMode="External"/><Relationship Id="rId48" Type="http://schemas.openxmlformats.org/officeDocument/2006/relationships/hyperlink" Target="https://choisirleservicepublic.gouv.fr/offre-emploi/2024-1474346/?tracking=1&amp;idOrigine=502" TargetMode="External"/><Relationship Id="rId69" Type="http://schemas.openxmlformats.org/officeDocument/2006/relationships/hyperlink" Target="https://choisirleservicepublic.gouv.fr/offre-emploi/responsable-des-services-administratifs-et-financiers-hf-reference-2023-1288169/" TargetMode="External"/><Relationship Id="rId113" Type="http://schemas.openxmlformats.org/officeDocument/2006/relationships/hyperlink" Target="https://choisirleservicepublic.gouv.fr/offre-emploi/redacteur-expert---dacs-reference-2024-1474474/" TargetMode="External"/><Relationship Id="rId134" Type="http://schemas.openxmlformats.org/officeDocument/2006/relationships/hyperlink" Target="https://choisirleservicepublic.gouv.fr/offre-emploi/cheffe-de-pole-ingenierie-des-infrastructures-reseaux-hf-reference-2024-1475838/" TargetMode="External"/><Relationship Id="rId80" Type="http://schemas.openxmlformats.org/officeDocument/2006/relationships/hyperlink" Target="https://choisirleservicepublic.gouv.fr/offre-emploi/responsable-marches-publics-et-finances-hf-reference-2024-1449560/" TargetMode="External"/><Relationship Id="rId155" Type="http://schemas.openxmlformats.org/officeDocument/2006/relationships/hyperlink" Target="https://choisirleservicepublic.gouv.fr/offre-emploi/2024-14469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1"/>
  <sheetViews>
    <sheetView tabSelected="1" topLeftCell="A19" zoomScale="80" zoomScaleNormal="80" workbookViewId="0">
      <selection activeCell="I29" sqref="I29"/>
    </sheetView>
  </sheetViews>
  <sheetFormatPr baseColWidth="10" defaultRowHeight="12.75"/>
  <cols>
    <col min="1" max="1" width="15" customWidth="1"/>
    <col min="2" max="2" width="15" style="21" customWidth="1"/>
    <col min="3" max="3" width="20.5703125" style="21" customWidth="1"/>
    <col min="6" max="6" width="42" customWidth="1"/>
    <col min="7" max="7" width="35.28515625" customWidth="1"/>
    <col min="8" max="8" width="31.42578125" customWidth="1"/>
    <col min="9" max="9" width="39" customWidth="1"/>
    <col min="10" max="10" width="11.42578125" style="13"/>
    <col min="11" max="11" width="23.42578125" style="17" customWidth="1"/>
  </cols>
  <sheetData>
    <row r="1" spans="1:11">
      <c r="A1" s="2"/>
      <c r="B1" s="2"/>
      <c r="C1" s="2"/>
      <c r="D1" s="1"/>
      <c r="E1" s="1"/>
      <c r="F1" s="1"/>
      <c r="G1" s="1"/>
      <c r="H1" s="1"/>
      <c r="I1" s="1"/>
      <c r="J1" s="11"/>
      <c r="K1" s="2"/>
    </row>
    <row r="2" spans="1:11">
      <c r="A2" s="5"/>
      <c r="B2" s="5"/>
      <c r="C2" s="5"/>
      <c r="D2" s="6"/>
      <c r="E2" s="6"/>
      <c r="F2" s="6"/>
      <c r="G2" s="6"/>
      <c r="H2" s="6"/>
      <c r="I2" s="6"/>
      <c r="J2" s="12"/>
      <c r="K2" s="14"/>
    </row>
    <row r="3" spans="1:11" ht="18.75" customHeight="1">
      <c r="A3" s="28" t="s">
        <v>675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.75">
      <c r="A4" s="28"/>
      <c r="B4" s="28"/>
      <c r="C4" s="28"/>
      <c r="D4" s="28"/>
      <c r="E4" s="28"/>
      <c r="F4" s="28"/>
      <c r="G4" s="28"/>
      <c r="H4" s="28"/>
      <c r="I4" s="28"/>
      <c r="J4" s="28"/>
      <c r="K4" s="15"/>
    </row>
    <row r="5" spans="1:11" ht="24.75">
      <c r="A5" s="7"/>
      <c r="B5" s="7"/>
      <c r="C5" s="7"/>
      <c r="D5" s="29"/>
      <c r="E5" s="29"/>
      <c r="F5" s="29"/>
      <c r="G5" s="29"/>
      <c r="H5" s="29"/>
      <c r="I5" s="29"/>
      <c r="J5" s="29"/>
      <c r="K5" s="15"/>
    </row>
    <row r="6" spans="1:11" ht="15.75" customHeight="1">
      <c r="A6" s="30" t="s">
        <v>131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15.75" customHeight="1">
      <c r="A7" s="30" t="s">
        <v>130</v>
      </c>
      <c r="B7" s="30"/>
      <c r="C7" s="30"/>
      <c r="D7" s="30"/>
      <c r="E7" s="30"/>
      <c r="F7" s="30"/>
      <c r="G7" s="30"/>
      <c r="H7" s="30"/>
      <c r="I7" s="30"/>
      <c r="J7" s="30"/>
      <c r="K7" s="30"/>
    </row>
    <row r="8" spans="1:11" ht="15.75" customHeight="1">
      <c r="A8" s="30" t="s">
        <v>132</v>
      </c>
      <c r="B8" s="30"/>
      <c r="C8" s="30"/>
      <c r="D8" s="30"/>
      <c r="E8" s="30"/>
      <c r="F8" s="30"/>
      <c r="G8" s="30"/>
      <c r="H8" s="30"/>
      <c r="I8" s="30"/>
      <c r="J8" s="30"/>
      <c r="K8" s="30"/>
    </row>
    <row r="9" spans="1:11" ht="15.75" customHeight="1">
      <c r="A9" s="30" t="s">
        <v>674</v>
      </c>
      <c r="B9" s="30"/>
      <c r="C9" s="30"/>
      <c r="D9" s="30"/>
      <c r="E9" s="30"/>
      <c r="F9" s="30"/>
      <c r="G9" s="30"/>
      <c r="H9" s="30"/>
      <c r="I9" s="30"/>
      <c r="J9" s="30"/>
      <c r="K9" s="30"/>
    </row>
    <row r="10" spans="1:11" ht="18.75">
      <c r="A10" s="8"/>
      <c r="B10" s="18"/>
      <c r="C10" s="18"/>
      <c r="D10" s="6"/>
      <c r="E10" s="6"/>
      <c r="F10" s="6"/>
      <c r="G10" s="6"/>
      <c r="H10" s="6"/>
      <c r="I10" s="6"/>
      <c r="J10" s="12"/>
      <c r="K10" s="15"/>
    </row>
    <row r="11" spans="1:11" ht="15.75">
      <c r="A11" s="25"/>
      <c r="B11" s="26"/>
      <c r="C11" s="26"/>
      <c r="D11" s="26"/>
      <c r="E11" s="26"/>
      <c r="F11" s="26"/>
      <c r="G11" s="26"/>
      <c r="H11" s="26"/>
      <c r="I11" s="26"/>
      <c r="J11" s="26"/>
      <c r="K11" s="27"/>
    </row>
    <row r="12" spans="1:11" ht="51">
      <c r="A12" s="3" t="s">
        <v>6</v>
      </c>
      <c r="B12" s="3" t="s">
        <v>128</v>
      </c>
      <c r="C12" s="3" t="s">
        <v>129</v>
      </c>
      <c r="D12" s="3" t="s">
        <v>2</v>
      </c>
      <c r="E12" s="3" t="s">
        <v>0</v>
      </c>
      <c r="F12" s="3" t="s">
        <v>5</v>
      </c>
      <c r="G12" s="3" t="s">
        <v>8</v>
      </c>
      <c r="H12" s="3" t="s">
        <v>7</v>
      </c>
      <c r="I12" s="3" t="s">
        <v>1</v>
      </c>
      <c r="J12" s="4" t="s">
        <v>4</v>
      </c>
      <c r="K12" s="3" t="s">
        <v>3</v>
      </c>
    </row>
    <row r="13" spans="1:11" s="21" customFormat="1" ht="31.5">
      <c r="A13" s="23" t="s">
        <v>133</v>
      </c>
      <c r="B13" s="22" t="s">
        <v>18</v>
      </c>
      <c r="C13" s="22" t="s">
        <v>36</v>
      </c>
      <c r="D13" s="10" t="s">
        <v>134</v>
      </c>
      <c r="E13" s="10" t="s">
        <v>135</v>
      </c>
      <c r="F13" s="10" t="s">
        <v>136</v>
      </c>
      <c r="G13" s="9" t="s">
        <v>137</v>
      </c>
      <c r="H13" s="10" t="s">
        <v>138</v>
      </c>
      <c r="I13" s="9" t="s">
        <v>139</v>
      </c>
      <c r="J13" s="9">
        <v>3</v>
      </c>
      <c r="K13" s="16"/>
    </row>
    <row r="14" spans="1:11" s="21" customFormat="1" ht="47.25">
      <c r="A14" s="23" t="s">
        <v>676</v>
      </c>
      <c r="B14" s="22" t="s">
        <v>18</v>
      </c>
      <c r="C14" s="22" t="s">
        <v>36</v>
      </c>
      <c r="D14" s="10" t="s">
        <v>134</v>
      </c>
      <c r="E14" s="10" t="s">
        <v>135</v>
      </c>
      <c r="F14" s="10" t="s">
        <v>136</v>
      </c>
      <c r="G14" s="9"/>
      <c r="H14" s="10" t="s">
        <v>677</v>
      </c>
      <c r="I14" s="9" t="s">
        <v>678</v>
      </c>
      <c r="J14" s="9">
        <v>2</v>
      </c>
      <c r="K14" s="24"/>
    </row>
    <row r="15" spans="1:11" s="21" customFormat="1" ht="63">
      <c r="A15" s="23" t="s">
        <v>140</v>
      </c>
      <c r="B15" s="22" t="s">
        <v>18</v>
      </c>
      <c r="C15" s="22" t="s">
        <v>36</v>
      </c>
      <c r="D15" s="10" t="s">
        <v>134</v>
      </c>
      <c r="E15" s="10" t="s">
        <v>135</v>
      </c>
      <c r="F15" s="10" t="s">
        <v>141</v>
      </c>
      <c r="G15" s="9" t="s">
        <v>142</v>
      </c>
      <c r="H15" s="10"/>
      <c r="I15" s="9" t="s">
        <v>143</v>
      </c>
      <c r="J15" s="9">
        <v>3</v>
      </c>
      <c r="K15" s="24" t="s">
        <v>441</v>
      </c>
    </row>
    <row r="16" spans="1:11" s="21" customFormat="1" ht="47.25">
      <c r="A16" s="23" t="s">
        <v>144</v>
      </c>
      <c r="B16" s="22" t="s">
        <v>18</v>
      </c>
      <c r="C16" s="22" t="s">
        <v>36</v>
      </c>
      <c r="D16" s="10" t="s">
        <v>134</v>
      </c>
      <c r="E16" s="10" t="s">
        <v>135</v>
      </c>
      <c r="F16" s="10" t="s">
        <v>141</v>
      </c>
      <c r="G16" s="9" t="s">
        <v>142</v>
      </c>
      <c r="H16" s="10"/>
      <c r="I16" s="9" t="s">
        <v>145</v>
      </c>
      <c r="J16" s="9">
        <v>2</v>
      </c>
      <c r="K16" s="16"/>
    </row>
    <row r="17" spans="1:11" s="21" customFormat="1" ht="63">
      <c r="A17" s="23" t="s">
        <v>146</v>
      </c>
      <c r="B17" s="22" t="s">
        <v>18</v>
      </c>
      <c r="C17" s="22" t="s">
        <v>36</v>
      </c>
      <c r="D17" s="10" t="s">
        <v>134</v>
      </c>
      <c r="E17" s="10" t="s">
        <v>135</v>
      </c>
      <c r="F17" s="10" t="s">
        <v>141</v>
      </c>
      <c r="G17" s="9" t="s">
        <v>142</v>
      </c>
      <c r="H17" s="10"/>
      <c r="I17" s="9" t="s">
        <v>147</v>
      </c>
      <c r="J17" s="9">
        <v>3</v>
      </c>
      <c r="K17" s="16"/>
    </row>
    <row r="18" spans="1:11" s="21" customFormat="1" ht="47.25">
      <c r="A18" s="23" t="s">
        <v>148</v>
      </c>
      <c r="B18" s="22" t="s">
        <v>18</v>
      </c>
      <c r="C18" s="22" t="s">
        <v>36</v>
      </c>
      <c r="D18" s="10" t="s">
        <v>134</v>
      </c>
      <c r="E18" s="10" t="s">
        <v>135</v>
      </c>
      <c r="F18" s="10" t="s">
        <v>141</v>
      </c>
      <c r="G18" s="9" t="s">
        <v>142</v>
      </c>
      <c r="H18" s="10"/>
      <c r="I18" s="9" t="s">
        <v>149</v>
      </c>
      <c r="J18" s="9">
        <v>3</v>
      </c>
      <c r="K18" s="16"/>
    </row>
    <row r="19" spans="1:11" s="21" customFormat="1" ht="31.5">
      <c r="A19" s="23" t="s">
        <v>150</v>
      </c>
      <c r="B19" s="22" t="s">
        <v>18</v>
      </c>
      <c r="C19" s="22" t="s">
        <v>36</v>
      </c>
      <c r="D19" s="10" t="s">
        <v>134</v>
      </c>
      <c r="E19" s="10" t="s">
        <v>135</v>
      </c>
      <c r="F19" s="10" t="s">
        <v>141</v>
      </c>
      <c r="G19" s="9" t="s">
        <v>151</v>
      </c>
      <c r="H19" s="10" t="s">
        <v>152</v>
      </c>
      <c r="I19" s="9" t="s">
        <v>153</v>
      </c>
      <c r="J19" s="9">
        <v>3</v>
      </c>
      <c r="K19" s="16"/>
    </row>
    <row r="20" spans="1:11" s="21" customFormat="1" ht="31.5">
      <c r="A20" s="23" t="s">
        <v>154</v>
      </c>
      <c r="B20" s="22" t="s">
        <v>18</v>
      </c>
      <c r="C20" s="22" t="s">
        <v>36</v>
      </c>
      <c r="D20" s="10" t="s">
        <v>134</v>
      </c>
      <c r="E20" s="10" t="s">
        <v>135</v>
      </c>
      <c r="F20" s="10" t="s">
        <v>141</v>
      </c>
      <c r="G20" s="9" t="s">
        <v>151</v>
      </c>
      <c r="H20" s="10" t="s">
        <v>152</v>
      </c>
      <c r="I20" s="9" t="s">
        <v>155</v>
      </c>
      <c r="J20" s="9">
        <v>3</v>
      </c>
      <c r="K20" s="16"/>
    </row>
    <row r="21" spans="1:11" s="21" customFormat="1" ht="31.5">
      <c r="A21" s="23" t="s">
        <v>156</v>
      </c>
      <c r="B21" s="22" t="s">
        <v>18</v>
      </c>
      <c r="C21" s="22" t="s">
        <v>36</v>
      </c>
      <c r="D21" s="10" t="s">
        <v>134</v>
      </c>
      <c r="E21" s="10" t="s">
        <v>135</v>
      </c>
      <c r="F21" s="10" t="s">
        <v>141</v>
      </c>
      <c r="G21" s="9" t="s">
        <v>157</v>
      </c>
      <c r="H21" s="10" t="s">
        <v>158</v>
      </c>
      <c r="I21" s="9" t="s">
        <v>159</v>
      </c>
      <c r="J21" s="9">
        <v>2</v>
      </c>
      <c r="K21" s="16"/>
    </row>
    <row r="22" spans="1:11" s="21" customFormat="1" ht="31.5">
      <c r="A22" s="23" t="s">
        <v>160</v>
      </c>
      <c r="B22" s="22" t="s">
        <v>18</v>
      </c>
      <c r="C22" s="22" t="s">
        <v>36</v>
      </c>
      <c r="D22" s="10" t="s">
        <v>134</v>
      </c>
      <c r="E22" s="10" t="s">
        <v>135</v>
      </c>
      <c r="F22" s="10" t="s">
        <v>161</v>
      </c>
      <c r="G22" s="9" t="s">
        <v>162</v>
      </c>
      <c r="H22" s="10" t="s">
        <v>163</v>
      </c>
      <c r="I22" s="9" t="s">
        <v>164</v>
      </c>
      <c r="J22" s="9">
        <v>3</v>
      </c>
      <c r="K22" s="16"/>
    </row>
    <row r="23" spans="1:11" s="21" customFormat="1" ht="31.5">
      <c r="A23" s="23" t="s">
        <v>165</v>
      </c>
      <c r="B23" s="22" t="s">
        <v>18</v>
      </c>
      <c r="C23" s="22" t="s">
        <v>36</v>
      </c>
      <c r="D23" s="10" t="s">
        <v>134</v>
      </c>
      <c r="E23" s="10" t="s">
        <v>135</v>
      </c>
      <c r="F23" s="10" t="s">
        <v>161</v>
      </c>
      <c r="G23" s="9"/>
      <c r="H23" s="10" t="s">
        <v>166</v>
      </c>
      <c r="I23" s="9" t="s">
        <v>167</v>
      </c>
      <c r="J23" s="9">
        <v>3</v>
      </c>
      <c r="K23" s="16"/>
    </row>
    <row r="24" spans="1:11" s="21" customFormat="1" ht="31.5">
      <c r="A24" s="23" t="s">
        <v>168</v>
      </c>
      <c r="B24" s="22" t="s">
        <v>18</v>
      </c>
      <c r="C24" s="22" t="s">
        <v>36</v>
      </c>
      <c r="D24" s="10" t="s">
        <v>134</v>
      </c>
      <c r="E24" s="10" t="s">
        <v>135</v>
      </c>
      <c r="F24" s="10" t="s">
        <v>161</v>
      </c>
      <c r="G24" s="9" t="s">
        <v>169</v>
      </c>
      <c r="H24" s="10" t="s">
        <v>170</v>
      </c>
      <c r="I24" s="9" t="s">
        <v>171</v>
      </c>
      <c r="J24" s="9">
        <v>3</v>
      </c>
      <c r="K24" s="16"/>
    </row>
    <row r="25" spans="1:11" s="21" customFormat="1" ht="47.25">
      <c r="A25" s="23" t="s">
        <v>172</v>
      </c>
      <c r="B25" s="22" t="s">
        <v>18</v>
      </c>
      <c r="C25" s="22" t="s">
        <v>36</v>
      </c>
      <c r="D25" s="10" t="s">
        <v>134</v>
      </c>
      <c r="E25" s="10" t="s">
        <v>135</v>
      </c>
      <c r="F25" s="10" t="s">
        <v>161</v>
      </c>
      <c r="G25" s="9" t="s">
        <v>169</v>
      </c>
      <c r="H25" s="10" t="s">
        <v>173</v>
      </c>
      <c r="I25" s="9" t="s">
        <v>171</v>
      </c>
      <c r="J25" s="9">
        <v>3</v>
      </c>
      <c r="K25" s="16"/>
    </row>
    <row r="26" spans="1:11" s="21" customFormat="1" ht="63">
      <c r="A26" s="23" t="s">
        <v>174</v>
      </c>
      <c r="B26" s="22" t="s">
        <v>18</v>
      </c>
      <c r="C26" s="22" t="s">
        <v>36</v>
      </c>
      <c r="D26" s="10" t="s">
        <v>134</v>
      </c>
      <c r="E26" s="10" t="s">
        <v>135</v>
      </c>
      <c r="F26" s="10" t="s">
        <v>175</v>
      </c>
      <c r="G26" s="9" t="s">
        <v>176</v>
      </c>
      <c r="H26" s="10" t="s">
        <v>177</v>
      </c>
      <c r="I26" s="9" t="s">
        <v>178</v>
      </c>
      <c r="J26" s="9">
        <v>3</v>
      </c>
      <c r="K26" s="16"/>
    </row>
    <row r="27" spans="1:11" s="21" customFormat="1" ht="31.5">
      <c r="A27" s="23" t="s">
        <v>183</v>
      </c>
      <c r="B27" s="22" t="s">
        <v>18</v>
      </c>
      <c r="C27" s="22" t="s">
        <v>36</v>
      </c>
      <c r="D27" s="10" t="s">
        <v>134</v>
      </c>
      <c r="E27" s="10" t="s">
        <v>135</v>
      </c>
      <c r="F27" s="10" t="s">
        <v>180</v>
      </c>
      <c r="G27" s="9" t="s">
        <v>181</v>
      </c>
      <c r="H27" s="10"/>
      <c r="I27" s="9" t="s">
        <v>184</v>
      </c>
      <c r="J27" s="9">
        <v>3</v>
      </c>
      <c r="K27" s="16"/>
    </row>
    <row r="28" spans="1:11" s="21" customFormat="1" ht="47.25">
      <c r="A28" s="23" t="s">
        <v>185</v>
      </c>
      <c r="B28" s="22" t="s">
        <v>18</v>
      </c>
      <c r="C28" s="22" t="s">
        <v>36</v>
      </c>
      <c r="D28" s="10" t="s">
        <v>134</v>
      </c>
      <c r="E28" s="10" t="s">
        <v>135</v>
      </c>
      <c r="F28" s="10" t="s">
        <v>180</v>
      </c>
      <c r="G28" s="9" t="s">
        <v>181</v>
      </c>
      <c r="H28" s="10" t="s">
        <v>186</v>
      </c>
      <c r="I28" s="9" t="s">
        <v>187</v>
      </c>
      <c r="J28" s="9">
        <v>3</v>
      </c>
      <c r="K28" s="16"/>
    </row>
    <row r="29" spans="1:11" s="21" customFormat="1" ht="31.5">
      <c r="A29" s="23" t="s">
        <v>179</v>
      </c>
      <c r="B29" s="22" t="s">
        <v>18</v>
      </c>
      <c r="C29" s="22" t="s">
        <v>36</v>
      </c>
      <c r="D29" s="10" t="s">
        <v>134</v>
      </c>
      <c r="E29" s="10" t="s">
        <v>135</v>
      </c>
      <c r="F29" s="10" t="s">
        <v>180</v>
      </c>
      <c r="G29" s="9" t="s">
        <v>181</v>
      </c>
      <c r="H29" s="10"/>
      <c r="I29" s="9" t="s">
        <v>182</v>
      </c>
      <c r="J29" s="9">
        <v>3</v>
      </c>
      <c r="K29" s="16"/>
    </row>
    <row r="30" spans="1:11" s="21" customFormat="1" ht="31.5">
      <c r="A30" s="23" t="s">
        <v>188</v>
      </c>
      <c r="B30" s="22" t="s">
        <v>18</v>
      </c>
      <c r="C30" s="22" t="s">
        <v>36</v>
      </c>
      <c r="D30" s="10" t="s">
        <v>134</v>
      </c>
      <c r="E30" s="10" t="s">
        <v>135</v>
      </c>
      <c r="F30" s="10" t="s">
        <v>180</v>
      </c>
      <c r="G30" s="9" t="s">
        <v>189</v>
      </c>
      <c r="H30" s="10" t="s">
        <v>190</v>
      </c>
      <c r="I30" s="9" t="s">
        <v>191</v>
      </c>
      <c r="J30" s="9">
        <v>3</v>
      </c>
      <c r="K30" s="16"/>
    </row>
    <row r="31" spans="1:11" s="21" customFormat="1" ht="78.75">
      <c r="A31" s="23" t="s">
        <v>192</v>
      </c>
      <c r="B31" s="22" t="s">
        <v>18</v>
      </c>
      <c r="C31" s="22" t="s">
        <v>36</v>
      </c>
      <c r="D31" s="10" t="s">
        <v>134</v>
      </c>
      <c r="E31" s="10" t="s">
        <v>135</v>
      </c>
      <c r="F31" s="10" t="s">
        <v>180</v>
      </c>
      <c r="G31" s="9" t="s">
        <v>189</v>
      </c>
      <c r="H31" s="10" t="s">
        <v>190</v>
      </c>
      <c r="I31" s="9" t="s">
        <v>193</v>
      </c>
      <c r="J31" s="9">
        <v>2</v>
      </c>
      <c r="K31" s="16"/>
    </row>
    <row r="32" spans="1:11" s="21" customFormat="1" ht="31.5">
      <c r="A32" s="23" t="s">
        <v>194</v>
      </c>
      <c r="B32" s="22" t="s">
        <v>18</v>
      </c>
      <c r="C32" s="22" t="s">
        <v>36</v>
      </c>
      <c r="D32" s="10" t="s">
        <v>134</v>
      </c>
      <c r="E32" s="10" t="s">
        <v>135</v>
      </c>
      <c r="F32" s="10"/>
      <c r="G32" s="9"/>
      <c r="H32" s="10"/>
      <c r="I32" s="9" t="s">
        <v>195</v>
      </c>
      <c r="J32" s="9">
        <v>1</v>
      </c>
      <c r="K32" s="16"/>
    </row>
    <row r="33" spans="1:11" s="21" customFormat="1" ht="47.25">
      <c r="A33" s="23" t="s">
        <v>230</v>
      </c>
      <c r="B33" s="22" t="s">
        <v>17</v>
      </c>
      <c r="C33" s="22" t="s">
        <v>86</v>
      </c>
      <c r="D33" s="10" t="s">
        <v>134</v>
      </c>
      <c r="E33" s="10" t="s">
        <v>226</v>
      </c>
      <c r="F33" s="10" t="s">
        <v>390</v>
      </c>
      <c r="G33" s="9" t="s">
        <v>391</v>
      </c>
      <c r="H33" s="10" t="s">
        <v>378</v>
      </c>
      <c r="I33" s="9" t="s">
        <v>392</v>
      </c>
      <c r="J33" s="9">
        <v>3</v>
      </c>
      <c r="K33" s="24"/>
    </row>
    <row r="34" spans="1:11" s="21" customFormat="1" ht="31.5">
      <c r="A34" s="23" t="s">
        <v>236</v>
      </c>
      <c r="B34" s="22" t="s">
        <v>9</v>
      </c>
      <c r="C34" s="22" t="s">
        <v>121</v>
      </c>
      <c r="D34" s="10" t="s">
        <v>134</v>
      </c>
      <c r="E34" s="10" t="s">
        <v>226</v>
      </c>
      <c r="F34" s="10" t="s">
        <v>404</v>
      </c>
      <c r="G34" s="9" t="s">
        <v>378</v>
      </c>
      <c r="H34" s="10" t="s">
        <v>378</v>
      </c>
      <c r="I34" s="9" t="s">
        <v>405</v>
      </c>
      <c r="J34" s="9">
        <v>3</v>
      </c>
      <c r="K34" s="24"/>
    </row>
    <row r="35" spans="1:11" s="21" customFormat="1" ht="31.5">
      <c r="A35" s="23" t="s">
        <v>238</v>
      </c>
      <c r="B35" s="22" t="s">
        <v>10</v>
      </c>
      <c r="C35" s="22" t="s">
        <v>28</v>
      </c>
      <c r="D35" s="10" t="s">
        <v>134</v>
      </c>
      <c r="E35" s="10" t="s">
        <v>226</v>
      </c>
      <c r="F35" s="10" t="s">
        <v>239</v>
      </c>
      <c r="G35" s="9" t="s">
        <v>240</v>
      </c>
      <c r="H35" s="10"/>
      <c r="I35" s="9" t="s">
        <v>241</v>
      </c>
      <c r="J35" s="9">
        <v>3</v>
      </c>
      <c r="K35" s="24" t="s">
        <v>242</v>
      </c>
    </row>
    <row r="36" spans="1:11" s="21" customFormat="1" ht="47.25">
      <c r="A36" s="23" t="s">
        <v>231</v>
      </c>
      <c r="B36" s="22" t="s">
        <v>9</v>
      </c>
      <c r="C36" s="22" t="s">
        <v>93</v>
      </c>
      <c r="D36" s="10" t="s">
        <v>134</v>
      </c>
      <c r="E36" s="10" t="s">
        <v>226</v>
      </c>
      <c r="F36" s="10" t="s">
        <v>393</v>
      </c>
      <c r="G36" s="9" t="s">
        <v>394</v>
      </c>
      <c r="H36" s="10" t="s">
        <v>378</v>
      </c>
      <c r="I36" s="9" t="s">
        <v>395</v>
      </c>
      <c r="J36" s="9"/>
      <c r="K36" s="24"/>
    </row>
    <row r="37" spans="1:11" s="21" customFormat="1" ht="47.25">
      <c r="A37" s="23" t="s">
        <v>232</v>
      </c>
      <c r="B37" s="22" t="s">
        <v>9</v>
      </c>
      <c r="C37" s="22" t="s">
        <v>93</v>
      </c>
      <c r="D37" s="10" t="s">
        <v>134</v>
      </c>
      <c r="E37" s="10" t="s">
        <v>226</v>
      </c>
      <c r="F37" s="10" t="s">
        <v>393</v>
      </c>
      <c r="G37" s="9" t="s">
        <v>396</v>
      </c>
      <c r="H37" s="10" t="s">
        <v>378</v>
      </c>
      <c r="I37" s="9" t="s">
        <v>395</v>
      </c>
      <c r="J37" s="9">
        <v>3</v>
      </c>
      <c r="K37" s="24"/>
    </row>
    <row r="38" spans="1:11" s="21" customFormat="1" ht="31.5">
      <c r="A38" s="23" t="s">
        <v>233</v>
      </c>
      <c r="B38" s="22" t="s">
        <v>9</v>
      </c>
      <c r="C38" s="22" t="s">
        <v>93</v>
      </c>
      <c r="D38" s="10" t="s">
        <v>134</v>
      </c>
      <c r="E38" s="10" t="s">
        <v>226</v>
      </c>
      <c r="F38" s="10" t="s">
        <v>393</v>
      </c>
      <c r="G38" s="9" t="s">
        <v>397</v>
      </c>
      <c r="H38" s="10" t="s">
        <v>398</v>
      </c>
      <c r="I38" s="9" t="s">
        <v>399</v>
      </c>
      <c r="J38" s="9">
        <v>3</v>
      </c>
      <c r="K38" s="24"/>
    </row>
    <row r="39" spans="1:11" s="21" customFormat="1" ht="31.5">
      <c r="A39" s="23" t="s">
        <v>234</v>
      </c>
      <c r="B39" s="22" t="s">
        <v>9</v>
      </c>
      <c r="C39" s="22" t="s">
        <v>93</v>
      </c>
      <c r="D39" s="10" t="s">
        <v>134</v>
      </c>
      <c r="E39" s="10" t="s">
        <v>226</v>
      </c>
      <c r="F39" s="10" t="s">
        <v>393</v>
      </c>
      <c r="G39" s="9" t="s">
        <v>397</v>
      </c>
      <c r="H39" s="10" t="s">
        <v>378</v>
      </c>
      <c r="I39" s="9" t="s">
        <v>400</v>
      </c>
      <c r="J39" s="9">
        <v>3</v>
      </c>
      <c r="K39" s="24"/>
    </row>
    <row r="40" spans="1:11" s="21" customFormat="1" ht="31.5">
      <c r="A40" s="23" t="s">
        <v>243</v>
      </c>
      <c r="B40" s="22" t="s">
        <v>14</v>
      </c>
      <c r="C40" s="22" t="s">
        <v>103</v>
      </c>
      <c r="D40" s="10" t="s">
        <v>134</v>
      </c>
      <c r="E40" s="10" t="s">
        <v>226</v>
      </c>
      <c r="F40" s="10" t="s">
        <v>244</v>
      </c>
      <c r="G40" s="9" t="s">
        <v>245</v>
      </c>
      <c r="H40" s="10"/>
      <c r="I40" s="9" t="s">
        <v>246</v>
      </c>
      <c r="J40" s="9">
        <v>3</v>
      </c>
      <c r="K40" s="24" t="s">
        <v>242</v>
      </c>
    </row>
    <row r="41" spans="1:11" s="21" customFormat="1" ht="25.5">
      <c r="A41" s="23" t="s">
        <v>224</v>
      </c>
      <c r="B41" s="22" t="s">
        <v>225</v>
      </c>
      <c r="C41" s="22"/>
      <c r="D41" s="10" t="s">
        <v>134</v>
      </c>
      <c r="E41" s="10" t="s">
        <v>226</v>
      </c>
      <c r="F41" s="10" t="s">
        <v>377</v>
      </c>
      <c r="G41" s="9" t="s">
        <v>378</v>
      </c>
      <c r="H41" s="10" t="s">
        <v>378</v>
      </c>
      <c r="I41" s="9" t="s">
        <v>379</v>
      </c>
      <c r="J41" s="9">
        <v>3</v>
      </c>
      <c r="K41" s="24"/>
    </row>
    <row r="42" spans="1:11" s="21" customFormat="1" ht="31.5">
      <c r="A42" s="23" t="s">
        <v>237</v>
      </c>
      <c r="B42" s="22" t="s">
        <v>23</v>
      </c>
      <c r="C42" s="22" t="s">
        <v>122</v>
      </c>
      <c r="D42" s="10" t="s">
        <v>134</v>
      </c>
      <c r="E42" s="10" t="s">
        <v>226</v>
      </c>
      <c r="F42" s="10" t="s">
        <v>406</v>
      </c>
      <c r="G42" s="9" t="s">
        <v>407</v>
      </c>
      <c r="H42" s="10" t="s">
        <v>378</v>
      </c>
      <c r="I42" s="9" t="s">
        <v>408</v>
      </c>
      <c r="J42" s="9">
        <v>3</v>
      </c>
      <c r="K42" s="24"/>
    </row>
    <row r="43" spans="1:11" s="21" customFormat="1" ht="47.25">
      <c r="A43" s="23" t="s">
        <v>227</v>
      </c>
      <c r="B43" s="22" t="s">
        <v>18</v>
      </c>
      <c r="C43" s="22" t="s">
        <v>36</v>
      </c>
      <c r="D43" s="10" t="s">
        <v>134</v>
      </c>
      <c r="E43" s="10" t="s">
        <v>226</v>
      </c>
      <c r="F43" s="10" t="s">
        <v>380</v>
      </c>
      <c r="G43" s="9" t="s">
        <v>381</v>
      </c>
      <c r="H43" s="10" t="s">
        <v>382</v>
      </c>
      <c r="I43" s="9" t="s">
        <v>383</v>
      </c>
      <c r="J43" s="9">
        <v>3</v>
      </c>
      <c r="K43" s="24"/>
    </row>
    <row r="44" spans="1:11" s="21" customFormat="1" ht="47.25">
      <c r="A44" s="23" t="s">
        <v>228</v>
      </c>
      <c r="B44" s="22" t="s">
        <v>23</v>
      </c>
      <c r="C44" s="22" t="s">
        <v>98</v>
      </c>
      <c r="D44" s="10" t="s">
        <v>134</v>
      </c>
      <c r="E44" s="10" t="s">
        <v>226</v>
      </c>
      <c r="F44" s="10" t="s">
        <v>384</v>
      </c>
      <c r="G44" s="9" t="s">
        <v>385</v>
      </c>
      <c r="H44" s="10" t="s">
        <v>386</v>
      </c>
      <c r="I44" s="9" t="s">
        <v>387</v>
      </c>
      <c r="J44" s="9">
        <v>3</v>
      </c>
      <c r="K44" s="24"/>
    </row>
    <row r="45" spans="1:11" s="21" customFormat="1" ht="31.5">
      <c r="A45" s="23" t="s">
        <v>229</v>
      </c>
      <c r="B45" s="22" t="s">
        <v>23</v>
      </c>
      <c r="C45" s="22" t="s">
        <v>98</v>
      </c>
      <c r="D45" s="10" t="s">
        <v>134</v>
      </c>
      <c r="E45" s="10" t="s">
        <v>226</v>
      </c>
      <c r="F45" s="10" t="s">
        <v>384</v>
      </c>
      <c r="G45" s="9" t="s">
        <v>385</v>
      </c>
      <c r="H45" s="10" t="s">
        <v>388</v>
      </c>
      <c r="I45" s="9" t="s">
        <v>389</v>
      </c>
      <c r="J45" s="9">
        <v>2</v>
      </c>
      <c r="K45" s="24"/>
    </row>
    <row r="46" spans="1:11" s="21" customFormat="1" ht="31.5">
      <c r="A46" s="23" t="s">
        <v>235</v>
      </c>
      <c r="B46" s="22" t="s">
        <v>10</v>
      </c>
      <c r="C46" s="22" t="s">
        <v>28</v>
      </c>
      <c r="D46" s="10" t="s">
        <v>134</v>
      </c>
      <c r="E46" s="10" t="s">
        <v>226</v>
      </c>
      <c r="F46" s="10" t="s">
        <v>401</v>
      </c>
      <c r="G46" s="9" t="s">
        <v>402</v>
      </c>
      <c r="H46" s="10" t="s">
        <v>403</v>
      </c>
      <c r="I46" s="9" t="s">
        <v>399</v>
      </c>
      <c r="J46" s="9">
        <v>3</v>
      </c>
      <c r="K46" s="24"/>
    </row>
    <row r="47" spans="1:11" s="21" customFormat="1" ht="78.75">
      <c r="A47" s="23" t="s">
        <v>591</v>
      </c>
      <c r="B47" s="22" t="s">
        <v>18</v>
      </c>
      <c r="C47" s="22" t="s">
        <v>36</v>
      </c>
      <c r="D47" s="10" t="s">
        <v>248</v>
      </c>
      <c r="E47" s="10" t="s">
        <v>135</v>
      </c>
      <c r="F47" s="10" t="s">
        <v>592</v>
      </c>
      <c r="G47" s="9" t="s">
        <v>593</v>
      </c>
      <c r="H47" s="10" t="s">
        <v>594</v>
      </c>
      <c r="I47" s="9" t="s">
        <v>595</v>
      </c>
      <c r="J47" s="9">
        <v>1</v>
      </c>
      <c r="K47" s="24"/>
    </row>
    <row r="48" spans="1:11" s="21" customFormat="1" ht="78.75">
      <c r="A48" s="23" t="s">
        <v>596</v>
      </c>
      <c r="B48" s="22" t="s">
        <v>18</v>
      </c>
      <c r="C48" s="22" t="s">
        <v>36</v>
      </c>
      <c r="D48" s="10" t="s">
        <v>248</v>
      </c>
      <c r="E48" s="10" t="s">
        <v>135</v>
      </c>
      <c r="F48" s="10" t="s">
        <v>592</v>
      </c>
      <c r="G48" s="9" t="s">
        <v>593</v>
      </c>
      <c r="H48" s="10" t="s">
        <v>594</v>
      </c>
      <c r="I48" s="9" t="s">
        <v>597</v>
      </c>
      <c r="J48" s="9">
        <v>2</v>
      </c>
      <c r="K48" s="24"/>
    </row>
    <row r="49" spans="1:11" s="21" customFormat="1" ht="63">
      <c r="A49" s="23" t="s">
        <v>598</v>
      </c>
      <c r="B49" s="22" t="s">
        <v>18</v>
      </c>
      <c r="C49" s="22" t="s">
        <v>36</v>
      </c>
      <c r="D49" s="10" t="s">
        <v>248</v>
      </c>
      <c r="E49" s="10" t="s">
        <v>135</v>
      </c>
      <c r="F49" s="10" t="s">
        <v>592</v>
      </c>
      <c r="G49" s="9" t="s">
        <v>599</v>
      </c>
      <c r="H49" s="10" t="s">
        <v>599</v>
      </c>
      <c r="I49" s="9" t="s">
        <v>600</v>
      </c>
      <c r="J49" s="9">
        <v>3</v>
      </c>
      <c r="K49" s="24"/>
    </row>
    <row r="50" spans="1:11" s="21" customFormat="1" ht="63">
      <c r="A50" s="23" t="s">
        <v>601</v>
      </c>
      <c r="B50" s="22" t="s">
        <v>18</v>
      </c>
      <c r="C50" s="22" t="s">
        <v>36</v>
      </c>
      <c r="D50" s="10" t="s">
        <v>248</v>
      </c>
      <c r="E50" s="10" t="s">
        <v>135</v>
      </c>
      <c r="F50" s="10" t="s">
        <v>592</v>
      </c>
      <c r="G50" s="9"/>
      <c r="H50" s="10"/>
      <c r="I50" s="9" t="s">
        <v>602</v>
      </c>
      <c r="J50" s="9">
        <v>2</v>
      </c>
      <c r="K50" s="24"/>
    </row>
    <row r="51" spans="1:11" s="21" customFormat="1" ht="47.25">
      <c r="A51" s="23" t="s">
        <v>603</v>
      </c>
      <c r="B51" s="22" t="s">
        <v>18</v>
      </c>
      <c r="C51" s="22" t="s">
        <v>36</v>
      </c>
      <c r="D51" s="10" t="s">
        <v>248</v>
      </c>
      <c r="E51" s="10" t="s">
        <v>135</v>
      </c>
      <c r="F51" s="10" t="s">
        <v>604</v>
      </c>
      <c r="G51" s="9" t="s">
        <v>605</v>
      </c>
      <c r="H51" s="10" t="s">
        <v>606</v>
      </c>
      <c r="I51" s="9" t="s">
        <v>607</v>
      </c>
      <c r="J51" s="9">
        <v>3</v>
      </c>
      <c r="K51" s="24"/>
    </row>
    <row r="52" spans="1:11" s="21" customFormat="1" ht="47.25">
      <c r="A52" s="23" t="s">
        <v>608</v>
      </c>
      <c r="B52" s="22" t="s">
        <v>18</v>
      </c>
      <c r="C52" s="22" t="s">
        <v>36</v>
      </c>
      <c r="D52" s="10" t="s">
        <v>248</v>
      </c>
      <c r="E52" s="10" t="s">
        <v>135</v>
      </c>
      <c r="F52" s="10" t="s">
        <v>609</v>
      </c>
      <c r="G52" s="9" t="s">
        <v>610</v>
      </c>
      <c r="H52" s="10" t="s">
        <v>611</v>
      </c>
      <c r="I52" s="9" t="s">
        <v>612</v>
      </c>
      <c r="J52" s="9">
        <v>3</v>
      </c>
      <c r="K52" s="24"/>
    </row>
    <row r="53" spans="1:11" s="21" customFormat="1" ht="47.25">
      <c r="A53" s="23" t="s">
        <v>613</v>
      </c>
      <c r="B53" s="22" t="s">
        <v>18</v>
      </c>
      <c r="C53" s="22" t="s">
        <v>36</v>
      </c>
      <c r="D53" s="10" t="s">
        <v>248</v>
      </c>
      <c r="E53" s="10" t="s">
        <v>135</v>
      </c>
      <c r="F53" s="10" t="s">
        <v>614</v>
      </c>
      <c r="G53" s="9" t="s">
        <v>615</v>
      </c>
      <c r="H53" s="10" t="s">
        <v>616</v>
      </c>
      <c r="I53" s="9" t="s">
        <v>617</v>
      </c>
      <c r="J53" s="9">
        <v>3</v>
      </c>
      <c r="K53" s="24"/>
    </row>
    <row r="54" spans="1:11" s="21" customFormat="1" ht="63">
      <c r="A54" s="23" t="s">
        <v>618</v>
      </c>
      <c r="B54" s="22" t="s">
        <v>18</v>
      </c>
      <c r="C54" s="22" t="s">
        <v>36</v>
      </c>
      <c r="D54" s="10" t="s">
        <v>248</v>
      </c>
      <c r="E54" s="10" t="s">
        <v>135</v>
      </c>
      <c r="F54" s="10" t="s">
        <v>614</v>
      </c>
      <c r="G54" s="9" t="s">
        <v>619</v>
      </c>
      <c r="H54" s="10" t="s">
        <v>620</v>
      </c>
      <c r="I54" s="9" t="s">
        <v>617</v>
      </c>
      <c r="J54" s="9">
        <v>3</v>
      </c>
      <c r="K54" s="24"/>
    </row>
    <row r="55" spans="1:11" s="21" customFormat="1" ht="63">
      <c r="A55" s="23" t="s">
        <v>621</v>
      </c>
      <c r="B55" s="22" t="s">
        <v>18</v>
      </c>
      <c r="C55" s="22" t="s">
        <v>36</v>
      </c>
      <c r="D55" s="10" t="s">
        <v>248</v>
      </c>
      <c r="E55" s="10" t="s">
        <v>135</v>
      </c>
      <c r="F55" s="10" t="s">
        <v>614</v>
      </c>
      <c r="G55" s="9" t="s">
        <v>622</v>
      </c>
      <c r="H55" s="10" t="s">
        <v>623</v>
      </c>
      <c r="I55" s="9" t="s">
        <v>624</v>
      </c>
      <c r="J55" s="9">
        <v>4</v>
      </c>
      <c r="K55" s="24"/>
    </row>
    <row r="56" spans="1:11" s="21" customFormat="1" ht="47.25">
      <c r="A56" s="23" t="s">
        <v>625</v>
      </c>
      <c r="B56" s="22" t="s">
        <v>18</v>
      </c>
      <c r="C56" s="22" t="s">
        <v>36</v>
      </c>
      <c r="D56" s="10" t="s">
        <v>248</v>
      </c>
      <c r="E56" s="10" t="s">
        <v>135</v>
      </c>
      <c r="F56" s="10" t="s">
        <v>614</v>
      </c>
      <c r="G56" s="9" t="s">
        <v>622</v>
      </c>
      <c r="H56" s="10"/>
      <c r="I56" s="9" t="s">
        <v>205</v>
      </c>
      <c r="J56" s="9">
        <v>1</v>
      </c>
      <c r="K56" s="24"/>
    </row>
    <row r="57" spans="1:11" s="21" customFormat="1" ht="47.25">
      <c r="A57" s="23" t="s">
        <v>626</v>
      </c>
      <c r="B57" s="22" t="s">
        <v>18</v>
      </c>
      <c r="C57" s="22" t="s">
        <v>36</v>
      </c>
      <c r="D57" s="10" t="s">
        <v>248</v>
      </c>
      <c r="E57" s="10" t="s">
        <v>135</v>
      </c>
      <c r="F57" s="10" t="s">
        <v>627</v>
      </c>
      <c r="G57" s="9" t="s">
        <v>628</v>
      </c>
      <c r="H57" s="10" t="s">
        <v>629</v>
      </c>
      <c r="I57" s="9" t="s">
        <v>201</v>
      </c>
      <c r="J57" s="9">
        <v>3</v>
      </c>
      <c r="K57" s="24"/>
    </row>
    <row r="58" spans="1:11" s="21" customFormat="1" ht="31.5">
      <c r="A58" s="23" t="s">
        <v>630</v>
      </c>
      <c r="B58" s="22" t="s">
        <v>18</v>
      </c>
      <c r="C58" s="22" t="s">
        <v>36</v>
      </c>
      <c r="D58" s="10" t="s">
        <v>248</v>
      </c>
      <c r="E58" s="10" t="s">
        <v>135</v>
      </c>
      <c r="F58" s="10" t="s">
        <v>627</v>
      </c>
      <c r="G58" s="9" t="s">
        <v>631</v>
      </c>
      <c r="H58" s="10" t="s">
        <v>632</v>
      </c>
      <c r="I58" s="9" t="s">
        <v>633</v>
      </c>
      <c r="J58" s="9">
        <v>4</v>
      </c>
      <c r="K58" s="24"/>
    </row>
    <row r="59" spans="1:11" s="21" customFormat="1" ht="47.25">
      <c r="A59" s="23" t="s">
        <v>356</v>
      </c>
      <c r="B59" s="22" t="s">
        <v>18</v>
      </c>
      <c r="C59" s="22" t="s">
        <v>104</v>
      </c>
      <c r="D59" s="10" t="s">
        <v>248</v>
      </c>
      <c r="E59" s="10" t="s">
        <v>226</v>
      </c>
      <c r="F59" s="10" t="s">
        <v>357</v>
      </c>
      <c r="G59" s="9" t="s">
        <v>303</v>
      </c>
      <c r="H59" s="10"/>
      <c r="I59" s="9" t="s">
        <v>358</v>
      </c>
      <c r="J59" s="9">
        <v>3</v>
      </c>
      <c r="K59" s="24" t="s">
        <v>242</v>
      </c>
    </row>
    <row r="60" spans="1:11" s="21" customFormat="1" ht="31.5">
      <c r="A60" s="23" t="s">
        <v>359</v>
      </c>
      <c r="B60" s="22" t="s">
        <v>360</v>
      </c>
      <c r="C60" s="22"/>
      <c r="D60" s="10" t="s">
        <v>248</v>
      </c>
      <c r="E60" s="10" t="s">
        <v>226</v>
      </c>
      <c r="F60" s="10" t="s">
        <v>357</v>
      </c>
      <c r="G60" s="9" t="s">
        <v>361</v>
      </c>
      <c r="H60" s="10" t="s">
        <v>355</v>
      </c>
      <c r="I60" s="9" t="s">
        <v>275</v>
      </c>
      <c r="J60" s="9">
        <v>3</v>
      </c>
      <c r="K60" s="24" t="s">
        <v>242</v>
      </c>
    </row>
    <row r="61" spans="1:11" s="21" customFormat="1" ht="47.25">
      <c r="A61" s="23" t="s">
        <v>260</v>
      </c>
      <c r="B61" s="22" t="s">
        <v>18</v>
      </c>
      <c r="C61" s="22" t="s">
        <v>52</v>
      </c>
      <c r="D61" s="10" t="s">
        <v>248</v>
      </c>
      <c r="E61" s="10" t="s">
        <v>226</v>
      </c>
      <c r="F61" s="10" t="s">
        <v>261</v>
      </c>
      <c r="G61" s="9" t="s">
        <v>262</v>
      </c>
      <c r="H61" s="10"/>
      <c r="I61" s="9" t="s">
        <v>263</v>
      </c>
      <c r="J61" s="9">
        <v>2</v>
      </c>
      <c r="K61" s="24"/>
    </row>
    <row r="62" spans="1:11" s="21" customFormat="1" ht="31.5">
      <c r="A62" s="23" t="s">
        <v>264</v>
      </c>
      <c r="B62" s="22" t="s">
        <v>18</v>
      </c>
      <c r="C62" s="22" t="s">
        <v>265</v>
      </c>
      <c r="D62" s="10" t="s">
        <v>248</v>
      </c>
      <c r="E62" s="10" t="s">
        <v>226</v>
      </c>
      <c r="F62" s="10" t="s">
        <v>261</v>
      </c>
      <c r="G62" s="9" t="s">
        <v>266</v>
      </c>
      <c r="H62" s="10"/>
      <c r="I62" s="9" t="s">
        <v>267</v>
      </c>
      <c r="J62" s="9">
        <v>3</v>
      </c>
      <c r="K62" s="24"/>
    </row>
    <row r="63" spans="1:11" s="21" customFormat="1" ht="47.25">
      <c r="A63" s="23" t="s">
        <v>276</v>
      </c>
      <c r="B63" s="22" t="s">
        <v>14</v>
      </c>
      <c r="C63" s="22" t="s">
        <v>109</v>
      </c>
      <c r="D63" s="10" t="s">
        <v>248</v>
      </c>
      <c r="E63" s="10" t="s">
        <v>226</v>
      </c>
      <c r="F63" s="10" t="s">
        <v>277</v>
      </c>
      <c r="G63" s="9" t="s">
        <v>250</v>
      </c>
      <c r="H63" s="10"/>
      <c r="I63" s="9" t="s">
        <v>278</v>
      </c>
      <c r="J63" s="9">
        <v>3</v>
      </c>
      <c r="K63" s="24"/>
    </row>
    <row r="64" spans="1:11" s="21" customFormat="1" ht="31.5">
      <c r="A64" s="23" t="s">
        <v>279</v>
      </c>
      <c r="B64" s="22" t="s">
        <v>23</v>
      </c>
      <c r="C64" s="22" t="s">
        <v>98</v>
      </c>
      <c r="D64" s="10" t="s">
        <v>248</v>
      </c>
      <c r="E64" s="10" t="s">
        <v>226</v>
      </c>
      <c r="F64" s="10" t="s">
        <v>280</v>
      </c>
      <c r="G64" s="9" t="s">
        <v>250</v>
      </c>
      <c r="H64" s="10" t="s">
        <v>281</v>
      </c>
      <c r="I64" s="9" t="s">
        <v>282</v>
      </c>
      <c r="J64" s="9">
        <v>3</v>
      </c>
      <c r="K64" s="24" t="s">
        <v>242</v>
      </c>
    </row>
    <row r="65" spans="1:11" s="21" customFormat="1" ht="31.5">
      <c r="A65" s="23" t="s">
        <v>283</v>
      </c>
      <c r="B65" s="22" t="s">
        <v>23</v>
      </c>
      <c r="C65" s="22" t="s">
        <v>98</v>
      </c>
      <c r="D65" s="10" t="s">
        <v>248</v>
      </c>
      <c r="E65" s="10" t="s">
        <v>226</v>
      </c>
      <c r="F65" s="10" t="s">
        <v>280</v>
      </c>
      <c r="G65" s="9" t="s">
        <v>250</v>
      </c>
      <c r="H65" s="10" t="s">
        <v>281</v>
      </c>
      <c r="I65" s="9" t="s">
        <v>284</v>
      </c>
      <c r="J65" s="9">
        <v>3</v>
      </c>
      <c r="K65" s="24" t="s">
        <v>242</v>
      </c>
    </row>
    <row r="66" spans="1:11" s="21" customFormat="1" ht="63">
      <c r="A66" s="23" t="s">
        <v>285</v>
      </c>
      <c r="B66" s="22" t="s">
        <v>23</v>
      </c>
      <c r="C66" s="22" t="s">
        <v>98</v>
      </c>
      <c r="D66" s="10" t="s">
        <v>248</v>
      </c>
      <c r="E66" s="10" t="s">
        <v>226</v>
      </c>
      <c r="F66" s="10" t="s">
        <v>280</v>
      </c>
      <c r="G66" s="9" t="s">
        <v>250</v>
      </c>
      <c r="H66" s="10" t="s">
        <v>286</v>
      </c>
      <c r="I66" s="9" t="s">
        <v>287</v>
      </c>
      <c r="J66" s="9">
        <v>3</v>
      </c>
      <c r="K66" s="24" t="s">
        <v>242</v>
      </c>
    </row>
    <row r="67" spans="1:11" s="21" customFormat="1" ht="31.5">
      <c r="A67" s="23" t="s">
        <v>288</v>
      </c>
      <c r="B67" s="22" t="s">
        <v>23</v>
      </c>
      <c r="C67" s="22" t="s">
        <v>98</v>
      </c>
      <c r="D67" s="10" t="s">
        <v>248</v>
      </c>
      <c r="E67" s="10" t="s">
        <v>226</v>
      </c>
      <c r="F67" s="10" t="s">
        <v>280</v>
      </c>
      <c r="G67" s="9" t="s">
        <v>289</v>
      </c>
      <c r="H67" s="10"/>
      <c r="I67" s="9" t="s">
        <v>275</v>
      </c>
      <c r="J67" s="9">
        <v>3</v>
      </c>
      <c r="K67" s="24" t="s">
        <v>242</v>
      </c>
    </row>
    <row r="68" spans="1:11" s="21" customFormat="1" ht="90">
      <c r="A68" s="23" t="s">
        <v>247</v>
      </c>
      <c r="B68" s="22" t="s">
        <v>10</v>
      </c>
      <c r="C68" s="22" t="s">
        <v>28</v>
      </c>
      <c r="D68" s="10" t="s">
        <v>248</v>
      </c>
      <c r="E68" s="10" t="s">
        <v>226</v>
      </c>
      <c r="F68" s="10" t="s">
        <v>249</v>
      </c>
      <c r="G68" s="9" t="s">
        <v>250</v>
      </c>
      <c r="H68" s="10"/>
      <c r="I68" s="9" t="s">
        <v>251</v>
      </c>
      <c r="J68" s="9">
        <v>1</v>
      </c>
      <c r="K68" s="24" t="s">
        <v>252</v>
      </c>
    </row>
    <row r="69" spans="1:11" s="21" customFormat="1" ht="47.25">
      <c r="A69" s="23" t="s">
        <v>290</v>
      </c>
      <c r="B69" s="22" t="s">
        <v>10</v>
      </c>
      <c r="C69" s="22" t="s">
        <v>102</v>
      </c>
      <c r="D69" s="10" t="s">
        <v>248</v>
      </c>
      <c r="E69" s="10" t="s">
        <v>226</v>
      </c>
      <c r="F69" s="10" t="s">
        <v>249</v>
      </c>
      <c r="G69" s="9" t="s">
        <v>291</v>
      </c>
      <c r="H69" s="10" t="s">
        <v>292</v>
      </c>
      <c r="I69" s="9" t="s">
        <v>293</v>
      </c>
      <c r="J69" s="9">
        <v>3</v>
      </c>
      <c r="K69" s="24" t="s">
        <v>242</v>
      </c>
    </row>
    <row r="70" spans="1:11" s="21" customFormat="1" ht="31.5">
      <c r="A70" s="23" t="s">
        <v>294</v>
      </c>
      <c r="B70" s="22" t="s">
        <v>10</v>
      </c>
      <c r="C70" s="22" t="s">
        <v>46</v>
      </c>
      <c r="D70" s="10" t="s">
        <v>248</v>
      </c>
      <c r="E70" s="10" t="s">
        <v>226</v>
      </c>
      <c r="F70" s="10" t="s">
        <v>249</v>
      </c>
      <c r="G70" s="9" t="s">
        <v>295</v>
      </c>
      <c r="H70" s="10"/>
      <c r="I70" s="9" t="s">
        <v>296</v>
      </c>
      <c r="J70" s="9">
        <v>3</v>
      </c>
      <c r="K70" s="24" t="s">
        <v>242</v>
      </c>
    </row>
    <row r="71" spans="1:11" s="21" customFormat="1" ht="31.5">
      <c r="A71" s="23" t="s">
        <v>297</v>
      </c>
      <c r="B71" s="22" t="s">
        <v>12</v>
      </c>
      <c r="C71" s="22" t="s">
        <v>48</v>
      </c>
      <c r="D71" s="10" t="s">
        <v>248</v>
      </c>
      <c r="E71" s="10" t="s">
        <v>226</v>
      </c>
      <c r="F71" s="10" t="s">
        <v>249</v>
      </c>
      <c r="G71" s="9" t="s">
        <v>298</v>
      </c>
      <c r="H71" s="10" t="s">
        <v>292</v>
      </c>
      <c r="I71" s="9" t="s">
        <v>299</v>
      </c>
      <c r="J71" s="9">
        <v>3</v>
      </c>
      <c r="K71" s="24" t="s">
        <v>242</v>
      </c>
    </row>
    <row r="72" spans="1:11" s="21" customFormat="1" ht="47.25">
      <c r="A72" s="23" t="s">
        <v>300</v>
      </c>
      <c r="B72" s="22" t="s">
        <v>12</v>
      </c>
      <c r="C72" s="22" t="s">
        <v>61</v>
      </c>
      <c r="D72" s="10" t="s">
        <v>248</v>
      </c>
      <c r="E72" s="10" t="s">
        <v>226</v>
      </c>
      <c r="F72" s="10" t="s">
        <v>249</v>
      </c>
      <c r="G72" s="9" t="s">
        <v>301</v>
      </c>
      <c r="H72" s="10" t="s">
        <v>292</v>
      </c>
      <c r="I72" s="9" t="s">
        <v>293</v>
      </c>
      <c r="J72" s="9">
        <v>3</v>
      </c>
      <c r="K72" s="24" t="s">
        <v>242</v>
      </c>
    </row>
    <row r="73" spans="1:11" s="21" customFormat="1" ht="47.25">
      <c r="A73" s="23" t="s">
        <v>302</v>
      </c>
      <c r="B73" s="22" t="s">
        <v>10</v>
      </c>
      <c r="C73" s="22" t="s">
        <v>28</v>
      </c>
      <c r="D73" s="10" t="s">
        <v>248</v>
      </c>
      <c r="E73" s="10" t="s">
        <v>226</v>
      </c>
      <c r="F73" s="10" t="s">
        <v>249</v>
      </c>
      <c r="G73" s="9" t="s">
        <v>303</v>
      </c>
      <c r="H73" s="10" t="s">
        <v>304</v>
      </c>
      <c r="I73" s="9" t="s">
        <v>305</v>
      </c>
      <c r="J73" s="9">
        <v>3</v>
      </c>
      <c r="K73" s="24" t="s">
        <v>242</v>
      </c>
    </row>
    <row r="74" spans="1:11" s="21" customFormat="1" ht="31.5">
      <c r="A74" s="23" t="s">
        <v>306</v>
      </c>
      <c r="B74" s="22" t="s">
        <v>17</v>
      </c>
      <c r="C74" s="22" t="s">
        <v>35</v>
      </c>
      <c r="D74" s="10" t="s">
        <v>248</v>
      </c>
      <c r="E74" s="10" t="s">
        <v>226</v>
      </c>
      <c r="F74" s="10" t="s">
        <v>307</v>
      </c>
      <c r="G74" s="9" t="s">
        <v>308</v>
      </c>
      <c r="H74" s="10" t="s">
        <v>292</v>
      </c>
      <c r="I74" s="9" t="s">
        <v>275</v>
      </c>
      <c r="J74" s="9">
        <v>3</v>
      </c>
      <c r="K74" s="24" t="s">
        <v>242</v>
      </c>
    </row>
    <row r="75" spans="1:11" s="21" customFormat="1" ht="47.25">
      <c r="A75" s="23" t="s">
        <v>253</v>
      </c>
      <c r="B75" s="22" t="s">
        <v>9</v>
      </c>
      <c r="C75" s="22" t="s">
        <v>117</v>
      </c>
      <c r="D75" s="10" t="s">
        <v>248</v>
      </c>
      <c r="E75" s="10" t="s">
        <v>226</v>
      </c>
      <c r="F75" s="10" t="s">
        <v>254</v>
      </c>
      <c r="G75" s="9" t="s">
        <v>250</v>
      </c>
      <c r="H75" s="10" t="s">
        <v>255</v>
      </c>
      <c r="I75" s="9" t="s">
        <v>256</v>
      </c>
      <c r="J75" s="9">
        <v>2</v>
      </c>
      <c r="K75" s="24"/>
    </row>
    <row r="76" spans="1:11" s="21" customFormat="1" ht="31.5">
      <c r="A76" s="23" t="s">
        <v>257</v>
      </c>
      <c r="B76" s="22" t="s">
        <v>9</v>
      </c>
      <c r="C76" s="22" t="s">
        <v>117</v>
      </c>
      <c r="D76" s="10" t="s">
        <v>248</v>
      </c>
      <c r="E76" s="10" t="s">
        <v>226</v>
      </c>
      <c r="F76" s="10" t="s">
        <v>254</v>
      </c>
      <c r="G76" s="9" t="s">
        <v>258</v>
      </c>
      <c r="H76" s="10"/>
      <c r="I76" s="9" t="s">
        <v>259</v>
      </c>
      <c r="J76" s="9">
        <v>3</v>
      </c>
      <c r="K76" s="24"/>
    </row>
    <row r="77" spans="1:11" s="21" customFormat="1" ht="63">
      <c r="A77" s="23" t="s">
        <v>309</v>
      </c>
      <c r="B77" s="22" t="s">
        <v>9</v>
      </c>
      <c r="C77" s="22" t="s">
        <v>117</v>
      </c>
      <c r="D77" s="10" t="s">
        <v>248</v>
      </c>
      <c r="E77" s="10" t="s">
        <v>226</v>
      </c>
      <c r="F77" s="10" t="s">
        <v>254</v>
      </c>
      <c r="G77" s="9" t="s">
        <v>250</v>
      </c>
      <c r="H77" s="10" t="s">
        <v>310</v>
      </c>
      <c r="I77" s="9" t="s">
        <v>311</v>
      </c>
      <c r="J77" s="9">
        <v>3</v>
      </c>
      <c r="K77" s="24" t="s">
        <v>242</v>
      </c>
    </row>
    <row r="78" spans="1:11" s="21" customFormat="1" ht="31.5">
      <c r="A78" s="23" t="s">
        <v>312</v>
      </c>
      <c r="B78" s="22" t="s">
        <v>9</v>
      </c>
      <c r="C78" s="22" t="s">
        <v>117</v>
      </c>
      <c r="D78" s="10" t="s">
        <v>248</v>
      </c>
      <c r="E78" s="10" t="s">
        <v>226</v>
      </c>
      <c r="F78" s="10" t="s">
        <v>254</v>
      </c>
      <c r="G78" s="9" t="s">
        <v>250</v>
      </c>
      <c r="H78" s="10" t="s">
        <v>313</v>
      </c>
      <c r="I78" s="9" t="s">
        <v>314</v>
      </c>
      <c r="J78" s="9">
        <v>3</v>
      </c>
      <c r="K78" s="24" t="s">
        <v>242</v>
      </c>
    </row>
    <row r="79" spans="1:11" s="21" customFormat="1" ht="47.25">
      <c r="A79" s="23" t="s">
        <v>315</v>
      </c>
      <c r="B79" s="22" t="s">
        <v>9</v>
      </c>
      <c r="C79" s="22" t="s">
        <v>117</v>
      </c>
      <c r="D79" s="10" t="s">
        <v>248</v>
      </c>
      <c r="E79" s="10" t="s">
        <v>226</v>
      </c>
      <c r="F79" s="10" t="s">
        <v>316</v>
      </c>
      <c r="G79" s="9" t="s">
        <v>317</v>
      </c>
      <c r="H79" s="10" t="s">
        <v>318</v>
      </c>
      <c r="I79" s="9" t="s">
        <v>275</v>
      </c>
      <c r="J79" s="9">
        <v>3</v>
      </c>
      <c r="K79" s="24" t="s">
        <v>242</v>
      </c>
    </row>
    <row r="80" spans="1:11" s="21" customFormat="1" ht="47.25">
      <c r="A80" s="23" t="s">
        <v>319</v>
      </c>
      <c r="B80" s="22" t="s">
        <v>26</v>
      </c>
      <c r="C80" s="22" t="s">
        <v>81</v>
      </c>
      <c r="D80" s="10" t="s">
        <v>248</v>
      </c>
      <c r="E80" s="10" t="s">
        <v>226</v>
      </c>
      <c r="F80" s="10" t="s">
        <v>320</v>
      </c>
      <c r="G80" s="9" t="s">
        <v>250</v>
      </c>
      <c r="H80" s="10" t="s">
        <v>321</v>
      </c>
      <c r="I80" s="9" t="s">
        <v>322</v>
      </c>
      <c r="J80" s="9">
        <v>3</v>
      </c>
      <c r="K80" s="24" t="s">
        <v>242</v>
      </c>
    </row>
    <row r="81" spans="1:11" s="21" customFormat="1" ht="31.5">
      <c r="A81" s="23" t="s">
        <v>323</v>
      </c>
      <c r="B81" s="22" t="s">
        <v>26</v>
      </c>
      <c r="C81" s="22" t="s">
        <v>92</v>
      </c>
      <c r="D81" s="10" t="s">
        <v>248</v>
      </c>
      <c r="E81" s="10" t="s">
        <v>226</v>
      </c>
      <c r="F81" s="10" t="s">
        <v>320</v>
      </c>
      <c r="G81" s="9" t="s">
        <v>324</v>
      </c>
      <c r="H81" s="10"/>
      <c r="I81" s="9" t="s">
        <v>299</v>
      </c>
      <c r="J81" s="9">
        <v>3</v>
      </c>
      <c r="K81" s="24" t="s">
        <v>242</v>
      </c>
    </row>
    <row r="82" spans="1:11" s="21" customFormat="1" ht="31.5">
      <c r="A82" s="23" t="s">
        <v>325</v>
      </c>
      <c r="B82" s="22" t="s">
        <v>26</v>
      </c>
      <c r="C82" s="22" t="s">
        <v>81</v>
      </c>
      <c r="D82" s="10" t="s">
        <v>248</v>
      </c>
      <c r="E82" s="10" t="s">
        <v>226</v>
      </c>
      <c r="F82" s="10" t="s">
        <v>320</v>
      </c>
      <c r="G82" s="9" t="s">
        <v>250</v>
      </c>
      <c r="H82" s="10" t="s">
        <v>326</v>
      </c>
      <c r="I82" s="9" t="s">
        <v>327</v>
      </c>
      <c r="J82" s="9">
        <v>3</v>
      </c>
      <c r="K82" s="24" t="s">
        <v>242</v>
      </c>
    </row>
    <row r="83" spans="1:11" s="21" customFormat="1" ht="31.5">
      <c r="A83" s="23" t="s">
        <v>328</v>
      </c>
      <c r="B83" s="22" t="s">
        <v>26</v>
      </c>
      <c r="C83" s="22" t="s">
        <v>81</v>
      </c>
      <c r="D83" s="10" t="s">
        <v>248</v>
      </c>
      <c r="E83" s="10" t="s">
        <v>226</v>
      </c>
      <c r="F83" s="10" t="s">
        <v>320</v>
      </c>
      <c r="G83" s="9" t="s">
        <v>329</v>
      </c>
      <c r="H83" s="10" t="s">
        <v>292</v>
      </c>
      <c r="I83" s="9" t="s">
        <v>275</v>
      </c>
      <c r="J83" s="9">
        <v>3</v>
      </c>
      <c r="K83" s="24" t="s">
        <v>242</v>
      </c>
    </row>
    <row r="84" spans="1:11" s="21" customFormat="1" ht="31.5">
      <c r="A84" s="23" t="s">
        <v>330</v>
      </c>
      <c r="B84" s="22" t="s">
        <v>18</v>
      </c>
      <c r="C84" s="22" t="s">
        <v>104</v>
      </c>
      <c r="D84" s="10" t="s">
        <v>248</v>
      </c>
      <c r="E84" s="10" t="s">
        <v>226</v>
      </c>
      <c r="F84" s="10" t="s">
        <v>331</v>
      </c>
      <c r="G84" s="9" t="s">
        <v>250</v>
      </c>
      <c r="H84" s="10" t="s">
        <v>332</v>
      </c>
      <c r="I84" s="9" t="s">
        <v>333</v>
      </c>
      <c r="J84" s="9">
        <v>3</v>
      </c>
      <c r="K84" s="24" t="s">
        <v>242</v>
      </c>
    </row>
    <row r="85" spans="1:11" s="21" customFormat="1" ht="31.5">
      <c r="A85" s="23" t="s">
        <v>334</v>
      </c>
      <c r="B85" s="22" t="s">
        <v>18</v>
      </c>
      <c r="C85" s="22" t="s">
        <v>104</v>
      </c>
      <c r="D85" s="10" t="s">
        <v>248</v>
      </c>
      <c r="E85" s="10" t="s">
        <v>226</v>
      </c>
      <c r="F85" s="10" t="s">
        <v>331</v>
      </c>
      <c r="G85" s="9" t="s">
        <v>335</v>
      </c>
      <c r="H85" s="10" t="s">
        <v>336</v>
      </c>
      <c r="I85" s="9" t="s">
        <v>337</v>
      </c>
      <c r="J85" s="9" t="s">
        <v>338</v>
      </c>
      <c r="K85" s="24" t="s">
        <v>242</v>
      </c>
    </row>
    <row r="86" spans="1:11" s="21" customFormat="1" ht="63">
      <c r="A86" s="23" t="s">
        <v>339</v>
      </c>
      <c r="B86" s="22" t="s">
        <v>18</v>
      </c>
      <c r="C86" s="22" t="s">
        <v>104</v>
      </c>
      <c r="D86" s="10" t="s">
        <v>248</v>
      </c>
      <c r="E86" s="10" t="s">
        <v>226</v>
      </c>
      <c r="F86" s="10" t="s">
        <v>331</v>
      </c>
      <c r="G86" s="9" t="s">
        <v>250</v>
      </c>
      <c r="H86" s="10" t="s">
        <v>340</v>
      </c>
      <c r="I86" s="9" t="s">
        <v>341</v>
      </c>
      <c r="J86" s="9">
        <v>3</v>
      </c>
      <c r="K86" s="24" t="s">
        <v>242</v>
      </c>
    </row>
    <row r="87" spans="1:11" s="21" customFormat="1" ht="31.5">
      <c r="A87" s="23" t="s">
        <v>342</v>
      </c>
      <c r="B87" s="22" t="s">
        <v>18</v>
      </c>
      <c r="C87" s="22" t="s">
        <v>104</v>
      </c>
      <c r="D87" s="10" t="s">
        <v>248</v>
      </c>
      <c r="E87" s="10" t="s">
        <v>226</v>
      </c>
      <c r="F87" s="10" t="s">
        <v>331</v>
      </c>
      <c r="G87" s="9" t="s">
        <v>343</v>
      </c>
      <c r="H87" s="10"/>
      <c r="I87" s="9" t="s">
        <v>284</v>
      </c>
      <c r="J87" s="9">
        <v>3</v>
      </c>
      <c r="K87" s="24" t="s">
        <v>242</v>
      </c>
    </row>
    <row r="88" spans="1:11" s="21" customFormat="1" ht="31.5">
      <c r="A88" s="23" t="s">
        <v>344</v>
      </c>
      <c r="B88" s="22" t="s">
        <v>18</v>
      </c>
      <c r="C88" s="22" t="s">
        <v>104</v>
      </c>
      <c r="D88" s="10" t="s">
        <v>248</v>
      </c>
      <c r="E88" s="10" t="s">
        <v>226</v>
      </c>
      <c r="F88" s="10" t="s">
        <v>331</v>
      </c>
      <c r="G88" s="9" t="s">
        <v>343</v>
      </c>
      <c r="H88" s="10"/>
      <c r="I88" s="9" t="s">
        <v>345</v>
      </c>
      <c r="J88" s="9">
        <v>4</v>
      </c>
      <c r="K88" s="24" t="s">
        <v>242</v>
      </c>
    </row>
    <row r="89" spans="1:11" s="21" customFormat="1" ht="63">
      <c r="A89" s="23" t="s">
        <v>346</v>
      </c>
      <c r="B89" s="22" t="s">
        <v>18</v>
      </c>
      <c r="C89" s="22" t="s">
        <v>104</v>
      </c>
      <c r="D89" s="10" t="s">
        <v>248</v>
      </c>
      <c r="E89" s="10" t="s">
        <v>226</v>
      </c>
      <c r="F89" s="10" t="s">
        <v>331</v>
      </c>
      <c r="G89" s="9" t="s">
        <v>347</v>
      </c>
      <c r="H89" s="10"/>
      <c r="I89" s="9" t="s">
        <v>348</v>
      </c>
      <c r="J89" s="9">
        <v>3</v>
      </c>
      <c r="K89" s="24" t="s">
        <v>242</v>
      </c>
    </row>
    <row r="90" spans="1:11" s="21" customFormat="1" ht="47.25">
      <c r="A90" s="23" t="s">
        <v>349</v>
      </c>
      <c r="B90" s="22" t="s">
        <v>18</v>
      </c>
      <c r="C90" s="22" t="s">
        <v>104</v>
      </c>
      <c r="D90" s="10" t="s">
        <v>248</v>
      </c>
      <c r="E90" s="10" t="s">
        <v>226</v>
      </c>
      <c r="F90" s="10" t="s">
        <v>331</v>
      </c>
      <c r="G90" s="9" t="s">
        <v>350</v>
      </c>
      <c r="H90" s="10"/>
      <c r="I90" s="9" t="s">
        <v>351</v>
      </c>
      <c r="J90" s="9">
        <v>3</v>
      </c>
      <c r="K90" s="24" t="s">
        <v>242</v>
      </c>
    </row>
    <row r="91" spans="1:11" s="21" customFormat="1" ht="47.25">
      <c r="A91" s="23" t="s">
        <v>268</v>
      </c>
      <c r="B91" s="22" t="s">
        <v>11</v>
      </c>
      <c r="C91" s="22" t="s">
        <v>60</v>
      </c>
      <c r="D91" s="10" t="s">
        <v>248</v>
      </c>
      <c r="E91" s="10" t="s">
        <v>226</v>
      </c>
      <c r="F91" s="10" t="s">
        <v>269</v>
      </c>
      <c r="G91" s="9" t="s">
        <v>270</v>
      </c>
      <c r="H91" s="10" t="s">
        <v>271</v>
      </c>
      <c r="I91" s="9" t="s">
        <v>272</v>
      </c>
      <c r="J91" s="9">
        <v>3</v>
      </c>
      <c r="K91" s="24"/>
    </row>
    <row r="92" spans="1:11" s="21" customFormat="1" ht="31.5">
      <c r="A92" s="23" t="s">
        <v>273</v>
      </c>
      <c r="B92" s="22" t="s">
        <v>11</v>
      </c>
      <c r="C92" s="22" t="s">
        <v>60</v>
      </c>
      <c r="D92" s="10" t="s">
        <v>248</v>
      </c>
      <c r="E92" s="10" t="s">
        <v>226</v>
      </c>
      <c r="F92" s="10" t="s">
        <v>269</v>
      </c>
      <c r="G92" s="9" t="s">
        <v>274</v>
      </c>
      <c r="H92" s="10"/>
      <c r="I92" s="9" t="s">
        <v>275</v>
      </c>
      <c r="J92" s="9">
        <v>2</v>
      </c>
      <c r="K92" s="24"/>
    </row>
    <row r="93" spans="1:11" s="21" customFormat="1" ht="47.25">
      <c r="A93" s="23" t="s">
        <v>352</v>
      </c>
      <c r="B93" s="22" t="s">
        <v>14</v>
      </c>
      <c r="C93" s="22" t="s">
        <v>109</v>
      </c>
      <c r="D93" s="10" t="s">
        <v>248</v>
      </c>
      <c r="E93" s="10" t="s">
        <v>226</v>
      </c>
      <c r="F93" s="10" t="s">
        <v>353</v>
      </c>
      <c r="G93" s="9" t="s">
        <v>354</v>
      </c>
      <c r="H93" s="10" t="s">
        <v>355</v>
      </c>
      <c r="I93" s="9" t="s">
        <v>341</v>
      </c>
      <c r="J93" s="9">
        <v>3</v>
      </c>
      <c r="K93" s="24" t="s">
        <v>242</v>
      </c>
    </row>
    <row r="94" spans="1:11" s="21" customFormat="1" ht="63">
      <c r="A94" s="23" t="s">
        <v>362</v>
      </c>
      <c r="B94" s="22" t="s">
        <v>23</v>
      </c>
      <c r="C94" s="22" t="s">
        <v>111</v>
      </c>
      <c r="D94" s="10" t="s">
        <v>248</v>
      </c>
      <c r="E94" s="10" t="s">
        <v>226</v>
      </c>
      <c r="F94" s="10" t="s">
        <v>363</v>
      </c>
      <c r="G94" s="9" t="s">
        <v>364</v>
      </c>
      <c r="H94" s="10" t="s">
        <v>365</v>
      </c>
      <c r="I94" s="9" t="s">
        <v>366</v>
      </c>
      <c r="J94" s="9">
        <v>3</v>
      </c>
      <c r="K94" s="24" t="s">
        <v>242</v>
      </c>
    </row>
    <row r="95" spans="1:11" s="21" customFormat="1" ht="47.25">
      <c r="A95" s="23" t="s">
        <v>367</v>
      </c>
      <c r="B95" s="22" t="s">
        <v>10</v>
      </c>
      <c r="C95" s="22" t="s">
        <v>28</v>
      </c>
      <c r="D95" s="10" t="s">
        <v>248</v>
      </c>
      <c r="E95" s="10" t="s">
        <v>226</v>
      </c>
      <c r="F95" s="10" t="s">
        <v>368</v>
      </c>
      <c r="G95" s="9" t="s">
        <v>369</v>
      </c>
      <c r="H95" s="10" t="s">
        <v>370</v>
      </c>
      <c r="I95" s="9" t="s">
        <v>371</v>
      </c>
      <c r="J95" s="9">
        <v>4</v>
      </c>
      <c r="K95" s="24" t="s">
        <v>242</v>
      </c>
    </row>
    <row r="96" spans="1:11" s="21" customFormat="1" ht="47.25">
      <c r="A96" s="23" t="s">
        <v>372</v>
      </c>
      <c r="B96" s="22" t="s">
        <v>11</v>
      </c>
      <c r="C96" s="22" t="s">
        <v>60</v>
      </c>
      <c r="D96" s="10" t="s">
        <v>248</v>
      </c>
      <c r="E96" s="10" t="s">
        <v>226</v>
      </c>
      <c r="F96" s="10" t="s">
        <v>368</v>
      </c>
      <c r="G96" s="9" t="s">
        <v>373</v>
      </c>
      <c r="H96" s="10" t="s">
        <v>370</v>
      </c>
      <c r="I96" s="9" t="s">
        <v>374</v>
      </c>
      <c r="J96" s="9">
        <v>3</v>
      </c>
      <c r="K96" s="24" t="s">
        <v>242</v>
      </c>
    </row>
    <row r="97" spans="1:11" s="21" customFormat="1" ht="31.5">
      <c r="A97" s="23" t="s">
        <v>222</v>
      </c>
      <c r="B97" s="22" t="s">
        <v>18</v>
      </c>
      <c r="C97" s="22" t="s">
        <v>36</v>
      </c>
      <c r="D97" s="10" t="s">
        <v>197</v>
      </c>
      <c r="E97" s="10" t="s">
        <v>135</v>
      </c>
      <c r="F97" s="10" t="s">
        <v>136</v>
      </c>
      <c r="G97" s="9"/>
      <c r="H97" s="10"/>
      <c r="I97" s="9" t="s">
        <v>223</v>
      </c>
      <c r="J97" s="9">
        <v>3</v>
      </c>
      <c r="K97" s="24"/>
    </row>
    <row r="98" spans="1:11" s="21" customFormat="1" ht="47.25">
      <c r="A98" s="23" t="s">
        <v>196</v>
      </c>
      <c r="B98" s="22" t="s">
        <v>18</v>
      </c>
      <c r="C98" s="22" t="s">
        <v>36</v>
      </c>
      <c r="D98" s="10" t="s">
        <v>197</v>
      </c>
      <c r="E98" s="10" t="s">
        <v>135</v>
      </c>
      <c r="F98" s="10" t="s">
        <v>198</v>
      </c>
      <c r="G98" s="9" t="s">
        <v>199</v>
      </c>
      <c r="H98" s="10" t="s">
        <v>200</v>
      </c>
      <c r="I98" s="9" t="s">
        <v>201</v>
      </c>
      <c r="J98" s="9">
        <v>4</v>
      </c>
      <c r="K98" s="16"/>
    </row>
    <row r="99" spans="1:11" s="21" customFormat="1" ht="90">
      <c r="A99" s="23" t="s">
        <v>202</v>
      </c>
      <c r="B99" s="22" t="s">
        <v>18</v>
      </c>
      <c r="C99" s="22" t="s">
        <v>36</v>
      </c>
      <c r="D99" s="10" t="s">
        <v>197</v>
      </c>
      <c r="E99" s="10" t="s">
        <v>135</v>
      </c>
      <c r="F99" s="10" t="s">
        <v>203</v>
      </c>
      <c r="G99" s="9" t="s">
        <v>204</v>
      </c>
      <c r="H99" s="10"/>
      <c r="I99" s="9" t="s">
        <v>205</v>
      </c>
      <c r="J99" s="9">
        <v>1</v>
      </c>
      <c r="K99" s="24" t="s">
        <v>252</v>
      </c>
    </row>
    <row r="100" spans="1:11" s="21" customFormat="1" ht="63">
      <c r="A100" s="23" t="s">
        <v>206</v>
      </c>
      <c r="B100" s="22" t="s">
        <v>18</v>
      </c>
      <c r="C100" s="22" t="s">
        <v>36</v>
      </c>
      <c r="D100" s="10" t="s">
        <v>197</v>
      </c>
      <c r="E100" s="10" t="s">
        <v>135</v>
      </c>
      <c r="F100" s="10" t="s">
        <v>207</v>
      </c>
      <c r="G100" s="9" t="s">
        <v>208</v>
      </c>
      <c r="H100" s="10" t="s">
        <v>209</v>
      </c>
      <c r="I100" s="9" t="s">
        <v>210</v>
      </c>
      <c r="J100" s="9">
        <v>3</v>
      </c>
      <c r="K100" s="24"/>
    </row>
    <row r="101" spans="1:11" s="21" customFormat="1" ht="31.5">
      <c r="A101" s="23" t="s">
        <v>211</v>
      </c>
      <c r="B101" s="22" t="s">
        <v>18</v>
      </c>
      <c r="C101" s="22" t="s">
        <v>36</v>
      </c>
      <c r="D101" s="10" t="s">
        <v>197</v>
      </c>
      <c r="E101" s="10" t="s">
        <v>135</v>
      </c>
      <c r="F101" s="10" t="s">
        <v>207</v>
      </c>
      <c r="G101" s="9" t="s">
        <v>212</v>
      </c>
      <c r="H101" s="10" t="s">
        <v>213</v>
      </c>
      <c r="I101" s="9" t="s">
        <v>214</v>
      </c>
      <c r="J101" s="9" t="s">
        <v>215</v>
      </c>
      <c r="K101" s="24"/>
    </row>
    <row r="102" spans="1:11" s="21" customFormat="1" ht="31.5">
      <c r="A102" s="23" t="s">
        <v>216</v>
      </c>
      <c r="B102" s="22" t="s">
        <v>18</v>
      </c>
      <c r="C102" s="22" t="s">
        <v>36</v>
      </c>
      <c r="D102" s="10" t="s">
        <v>197</v>
      </c>
      <c r="E102" s="10" t="s">
        <v>135</v>
      </c>
      <c r="F102" s="10" t="s">
        <v>207</v>
      </c>
      <c r="G102" s="9" t="s">
        <v>212</v>
      </c>
      <c r="H102" s="10"/>
      <c r="I102" s="9" t="s">
        <v>214</v>
      </c>
      <c r="J102" s="9" t="s">
        <v>215</v>
      </c>
      <c r="K102" s="24"/>
    </row>
    <row r="103" spans="1:11" s="21" customFormat="1" ht="31.5">
      <c r="A103" s="23" t="s">
        <v>217</v>
      </c>
      <c r="B103" s="22" t="s">
        <v>18</v>
      </c>
      <c r="C103" s="22" t="s">
        <v>36</v>
      </c>
      <c r="D103" s="10" t="s">
        <v>197</v>
      </c>
      <c r="E103" s="10" t="s">
        <v>135</v>
      </c>
      <c r="F103" s="10" t="s">
        <v>207</v>
      </c>
      <c r="G103" s="9" t="s">
        <v>218</v>
      </c>
      <c r="H103" s="10" t="s">
        <v>219</v>
      </c>
      <c r="I103" s="9" t="s">
        <v>220</v>
      </c>
      <c r="J103" s="9">
        <v>3</v>
      </c>
      <c r="K103" s="24"/>
    </row>
    <row r="104" spans="1:11" s="21" customFormat="1" ht="31.5">
      <c r="A104" s="23" t="s">
        <v>221</v>
      </c>
      <c r="B104" s="22" t="s">
        <v>18</v>
      </c>
      <c r="C104" s="22" t="s">
        <v>36</v>
      </c>
      <c r="D104" s="10" t="s">
        <v>197</v>
      </c>
      <c r="E104" s="10" t="s">
        <v>135</v>
      </c>
      <c r="F104" s="10" t="s">
        <v>207</v>
      </c>
      <c r="G104" s="9" t="s">
        <v>212</v>
      </c>
      <c r="H104" s="10"/>
      <c r="I104" s="9" t="s">
        <v>214</v>
      </c>
      <c r="J104" s="9">
        <v>3</v>
      </c>
      <c r="K104" s="24"/>
    </row>
    <row r="105" spans="1:11" s="21" customFormat="1" ht="47.25">
      <c r="A105" s="23" t="s">
        <v>634</v>
      </c>
      <c r="B105" s="22" t="s">
        <v>9</v>
      </c>
      <c r="C105" s="22" t="s">
        <v>117</v>
      </c>
      <c r="D105" s="10" t="s">
        <v>197</v>
      </c>
      <c r="E105" s="10" t="s">
        <v>226</v>
      </c>
      <c r="F105" s="10" t="s">
        <v>635</v>
      </c>
      <c r="G105" s="9" t="s">
        <v>636</v>
      </c>
      <c r="H105" s="10" t="s">
        <v>637</v>
      </c>
      <c r="I105" s="9" t="s">
        <v>638</v>
      </c>
      <c r="J105" s="9">
        <v>4</v>
      </c>
      <c r="K105" s="24"/>
    </row>
    <row r="106" spans="1:11" s="21" customFormat="1" ht="63">
      <c r="A106" s="23" t="s">
        <v>639</v>
      </c>
      <c r="B106" s="22" t="s">
        <v>10</v>
      </c>
      <c r="C106" s="22" t="s">
        <v>28</v>
      </c>
      <c r="D106" s="10" t="s">
        <v>197</v>
      </c>
      <c r="E106" s="10" t="s">
        <v>226</v>
      </c>
      <c r="F106" s="10" t="s">
        <v>640</v>
      </c>
      <c r="G106" s="9" t="s">
        <v>641</v>
      </c>
      <c r="H106" s="10" t="s">
        <v>642</v>
      </c>
      <c r="I106" s="9" t="s">
        <v>643</v>
      </c>
      <c r="J106" s="9">
        <v>3</v>
      </c>
      <c r="K106" s="24"/>
    </row>
    <row r="107" spans="1:11" s="21" customFormat="1" ht="47.25">
      <c r="A107" s="23" t="s">
        <v>644</v>
      </c>
      <c r="B107" s="22" t="s">
        <v>14</v>
      </c>
      <c r="C107" s="22" t="s">
        <v>85</v>
      </c>
      <c r="D107" s="10" t="s">
        <v>197</v>
      </c>
      <c r="E107" s="10" t="s">
        <v>226</v>
      </c>
      <c r="F107" s="10" t="s">
        <v>645</v>
      </c>
      <c r="G107" s="9" t="s">
        <v>646</v>
      </c>
      <c r="H107" s="10"/>
      <c r="I107" s="9" t="s">
        <v>647</v>
      </c>
      <c r="J107" s="9">
        <v>3</v>
      </c>
      <c r="K107" s="24"/>
    </row>
    <row r="108" spans="1:11" s="21" customFormat="1" ht="63">
      <c r="A108" s="23" t="s">
        <v>648</v>
      </c>
      <c r="B108" s="22" t="s">
        <v>14</v>
      </c>
      <c r="C108" s="22" t="s">
        <v>85</v>
      </c>
      <c r="D108" s="10" t="s">
        <v>197</v>
      </c>
      <c r="E108" s="10" t="s">
        <v>226</v>
      </c>
      <c r="F108" s="10" t="s">
        <v>645</v>
      </c>
      <c r="G108" s="9" t="s">
        <v>649</v>
      </c>
      <c r="H108" s="10" t="s">
        <v>642</v>
      </c>
      <c r="I108" s="9" t="s">
        <v>643</v>
      </c>
      <c r="J108" s="9">
        <v>3</v>
      </c>
      <c r="K108" s="24"/>
    </row>
    <row r="109" spans="1:11" s="21" customFormat="1" ht="63">
      <c r="A109" s="23" t="s">
        <v>650</v>
      </c>
      <c r="B109" s="22" t="s">
        <v>14</v>
      </c>
      <c r="C109" s="22" t="s">
        <v>85</v>
      </c>
      <c r="D109" s="10" t="s">
        <v>197</v>
      </c>
      <c r="E109" s="10" t="s">
        <v>226</v>
      </c>
      <c r="F109" s="10" t="s">
        <v>645</v>
      </c>
      <c r="G109" s="9" t="s">
        <v>649</v>
      </c>
      <c r="H109" s="10" t="s">
        <v>642</v>
      </c>
      <c r="I109" s="9" t="s">
        <v>651</v>
      </c>
      <c r="J109" s="9">
        <v>3</v>
      </c>
      <c r="K109" s="24"/>
    </row>
    <row r="110" spans="1:11" s="21" customFormat="1" ht="63">
      <c r="A110" s="23" t="s">
        <v>652</v>
      </c>
      <c r="B110" s="22" t="s">
        <v>17</v>
      </c>
      <c r="C110" s="22" t="s">
        <v>51</v>
      </c>
      <c r="D110" s="10" t="s">
        <v>197</v>
      </c>
      <c r="E110" s="10" t="s">
        <v>226</v>
      </c>
      <c r="F110" s="10" t="s">
        <v>653</v>
      </c>
      <c r="G110" s="9" t="s">
        <v>654</v>
      </c>
      <c r="H110" s="10" t="s">
        <v>642</v>
      </c>
      <c r="I110" s="9" t="s">
        <v>655</v>
      </c>
      <c r="J110" s="9">
        <v>3</v>
      </c>
      <c r="K110" s="24"/>
    </row>
    <row r="111" spans="1:11" s="21" customFormat="1" ht="63">
      <c r="A111" s="23" t="s">
        <v>656</v>
      </c>
      <c r="B111" s="22" t="s">
        <v>17</v>
      </c>
      <c r="C111" s="22" t="s">
        <v>51</v>
      </c>
      <c r="D111" s="10" t="s">
        <v>197</v>
      </c>
      <c r="E111" s="10" t="s">
        <v>226</v>
      </c>
      <c r="F111" s="10" t="s">
        <v>653</v>
      </c>
      <c r="G111" s="9" t="s">
        <v>654</v>
      </c>
      <c r="H111" s="10" t="s">
        <v>642</v>
      </c>
      <c r="I111" s="9" t="s">
        <v>643</v>
      </c>
      <c r="J111" s="9">
        <v>3</v>
      </c>
      <c r="K111" s="24"/>
    </row>
    <row r="112" spans="1:11" s="21" customFormat="1" ht="47.25">
      <c r="A112" s="23" t="s">
        <v>657</v>
      </c>
      <c r="B112" s="22" t="s">
        <v>17</v>
      </c>
      <c r="C112" s="22" t="s">
        <v>51</v>
      </c>
      <c r="D112" s="10" t="s">
        <v>197</v>
      </c>
      <c r="E112" s="10" t="s">
        <v>226</v>
      </c>
      <c r="F112" s="10" t="s">
        <v>653</v>
      </c>
      <c r="G112" s="9" t="s">
        <v>658</v>
      </c>
      <c r="H112" s="10" t="s">
        <v>658</v>
      </c>
      <c r="I112" s="9" t="s">
        <v>647</v>
      </c>
      <c r="J112" s="9">
        <v>3</v>
      </c>
      <c r="K112" s="24"/>
    </row>
    <row r="113" spans="1:11" s="21" customFormat="1" ht="47.25">
      <c r="A113" s="23" t="s">
        <v>659</v>
      </c>
      <c r="B113" s="22" t="s">
        <v>17</v>
      </c>
      <c r="C113" s="22" t="s">
        <v>51</v>
      </c>
      <c r="D113" s="10" t="s">
        <v>197</v>
      </c>
      <c r="E113" s="10" t="s">
        <v>226</v>
      </c>
      <c r="F113" s="10" t="s">
        <v>653</v>
      </c>
      <c r="G113" s="9" t="s">
        <v>660</v>
      </c>
      <c r="H113" s="10" t="s">
        <v>660</v>
      </c>
      <c r="I113" s="9" t="s">
        <v>647</v>
      </c>
      <c r="J113" s="9">
        <v>3</v>
      </c>
      <c r="K113" s="24"/>
    </row>
    <row r="114" spans="1:11" s="21" customFormat="1" ht="63">
      <c r="A114" s="23" t="s">
        <v>661</v>
      </c>
      <c r="B114" s="22" t="s">
        <v>11</v>
      </c>
      <c r="C114" s="22" t="s">
        <v>60</v>
      </c>
      <c r="D114" s="10" t="s">
        <v>197</v>
      </c>
      <c r="E114" s="10" t="s">
        <v>226</v>
      </c>
      <c r="F114" s="10" t="s">
        <v>662</v>
      </c>
      <c r="G114" s="9" t="s">
        <v>663</v>
      </c>
      <c r="H114" s="10" t="s">
        <v>642</v>
      </c>
      <c r="I114" s="9" t="s">
        <v>643</v>
      </c>
      <c r="J114" s="9">
        <v>3</v>
      </c>
      <c r="K114" s="24"/>
    </row>
    <row r="115" spans="1:11" s="21" customFormat="1" ht="63">
      <c r="A115" s="23" t="s">
        <v>375</v>
      </c>
      <c r="B115" s="22" t="s">
        <v>18</v>
      </c>
      <c r="C115" s="22" t="s">
        <v>36</v>
      </c>
      <c r="D115" s="10" t="s">
        <v>197</v>
      </c>
      <c r="E115" s="10" t="s">
        <v>226</v>
      </c>
      <c r="F115" s="10" t="s">
        <v>664</v>
      </c>
      <c r="G115" s="9" t="s">
        <v>665</v>
      </c>
      <c r="H115" s="10" t="s">
        <v>642</v>
      </c>
      <c r="I115" s="9" t="s">
        <v>666</v>
      </c>
      <c r="J115" s="9">
        <v>3</v>
      </c>
      <c r="K115" s="24"/>
    </row>
    <row r="116" spans="1:11" s="21" customFormat="1" ht="47.25">
      <c r="A116" s="23" t="s">
        <v>376</v>
      </c>
      <c r="B116" s="22" t="s">
        <v>18</v>
      </c>
      <c r="C116" s="22" t="s">
        <v>36</v>
      </c>
      <c r="D116" s="10" t="s">
        <v>197</v>
      </c>
      <c r="E116" s="10" t="s">
        <v>226</v>
      </c>
      <c r="F116" s="10" t="s">
        <v>664</v>
      </c>
      <c r="G116" s="9" t="s">
        <v>667</v>
      </c>
      <c r="H116" s="10" t="s">
        <v>667</v>
      </c>
      <c r="I116" s="9" t="s">
        <v>647</v>
      </c>
      <c r="J116" s="9">
        <v>3</v>
      </c>
      <c r="K116" s="24"/>
    </row>
    <row r="117" spans="1:11" s="21" customFormat="1" ht="63">
      <c r="A117" s="23" t="s">
        <v>668</v>
      </c>
      <c r="B117" s="22" t="s">
        <v>26</v>
      </c>
      <c r="C117" s="22" t="s">
        <v>81</v>
      </c>
      <c r="D117" s="10" t="s">
        <v>197</v>
      </c>
      <c r="E117" s="10" t="s">
        <v>226</v>
      </c>
      <c r="F117" s="10" t="s">
        <v>669</v>
      </c>
      <c r="G117" s="9" t="s">
        <v>670</v>
      </c>
      <c r="H117" s="10" t="s">
        <v>642</v>
      </c>
      <c r="I117" s="9" t="s">
        <v>643</v>
      </c>
      <c r="J117" s="9">
        <v>3</v>
      </c>
      <c r="K117" s="24"/>
    </row>
    <row r="118" spans="1:11" s="21" customFormat="1" ht="47.25">
      <c r="A118" s="23" t="s">
        <v>671</v>
      </c>
      <c r="B118" s="22" t="s">
        <v>23</v>
      </c>
      <c r="C118" s="22" t="s">
        <v>105</v>
      </c>
      <c r="D118" s="10" t="s">
        <v>197</v>
      </c>
      <c r="E118" s="10" t="s">
        <v>226</v>
      </c>
      <c r="F118" s="10" t="s">
        <v>672</v>
      </c>
      <c r="G118" s="9" t="s">
        <v>673</v>
      </c>
      <c r="H118" s="10" t="s">
        <v>673</v>
      </c>
      <c r="I118" s="9" t="s">
        <v>647</v>
      </c>
      <c r="J118" s="9">
        <v>3</v>
      </c>
      <c r="K118" s="24"/>
    </row>
    <row r="119" spans="1:11" s="21" customFormat="1" ht="47.25">
      <c r="A119" s="23" t="s">
        <v>412</v>
      </c>
      <c r="B119" s="22" t="s">
        <v>18</v>
      </c>
      <c r="C119" s="22" t="s">
        <v>36</v>
      </c>
      <c r="D119" s="10" t="s">
        <v>413</v>
      </c>
      <c r="E119" s="10" t="s">
        <v>135</v>
      </c>
      <c r="F119" s="10" t="s">
        <v>414</v>
      </c>
      <c r="G119" s="9"/>
      <c r="H119" s="10"/>
      <c r="I119" s="9" t="s">
        <v>415</v>
      </c>
      <c r="J119" s="9">
        <v>3</v>
      </c>
      <c r="K119" s="24" t="s">
        <v>242</v>
      </c>
    </row>
    <row r="120" spans="1:11" s="21" customFormat="1" ht="47.25">
      <c r="A120" s="23" t="s">
        <v>416</v>
      </c>
      <c r="B120" s="22" t="s">
        <v>18</v>
      </c>
      <c r="C120" s="22" t="s">
        <v>36</v>
      </c>
      <c r="D120" s="10" t="s">
        <v>413</v>
      </c>
      <c r="E120" s="10" t="s">
        <v>135</v>
      </c>
      <c r="F120" s="10" t="s">
        <v>417</v>
      </c>
      <c r="G120" s="9" t="s">
        <v>418</v>
      </c>
      <c r="H120" s="10"/>
      <c r="I120" s="9" t="s">
        <v>419</v>
      </c>
      <c r="J120" s="9">
        <v>3</v>
      </c>
      <c r="K120" s="24"/>
    </row>
    <row r="121" spans="1:11" s="21" customFormat="1" ht="31.5">
      <c r="A121" s="23" t="s">
        <v>420</v>
      </c>
      <c r="B121" s="22" t="s">
        <v>18</v>
      </c>
      <c r="C121" s="22" t="s">
        <v>36</v>
      </c>
      <c r="D121" s="10" t="s">
        <v>421</v>
      </c>
      <c r="E121" s="10" t="s">
        <v>135</v>
      </c>
      <c r="F121" s="10" t="s">
        <v>422</v>
      </c>
      <c r="G121" s="9" t="s">
        <v>423</v>
      </c>
      <c r="H121" s="10"/>
      <c r="I121" s="9" t="s">
        <v>424</v>
      </c>
      <c r="J121" s="9">
        <v>3</v>
      </c>
      <c r="K121" s="24" t="s">
        <v>242</v>
      </c>
    </row>
    <row r="122" spans="1:11" s="21" customFormat="1" ht="47.25">
      <c r="A122" s="23" t="s">
        <v>431</v>
      </c>
      <c r="B122" s="22" t="s">
        <v>18</v>
      </c>
      <c r="C122" s="22" t="s">
        <v>36</v>
      </c>
      <c r="D122" s="10" t="s">
        <v>421</v>
      </c>
      <c r="E122" s="10" t="s">
        <v>135</v>
      </c>
      <c r="F122" s="10" t="s">
        <v>422</v>
      </c>
      <c r="G122" s="9" t="s">
        <v>432</v>
      </c>
      <c r="H122" s="10"/>
      <c r="I122" s="9" t="s">
        <v>433</v>
      </c>
      <c r="J122" s="9">
        <v>3</v>
      </c>
      <c r="K122" s="24"/>
    </row>
    <row r="123" spans="1:11" s="21" customFormat="1" ht="47.25">
      <c r="A123" s="23" t="s">
        <v>434</v>
      </c>
      <c r="B123" s="22" t="s">
        <v>18</v>
      </c>
      <c r="C123" s="22" t="s">
        <v>36</v>
      </c>
      <c r="D123" s="10" t="s">
        <v>421</v>
      </c>
      <c r="E123" s="10" t="s">
        <v>135</v>
      </c>
      <c r="F123" s="10" t="s">
        <v>422</v>
      </c>
      <c r="G123" s="9" t="s">
        <v>435</v>
      </c>
      <c r="H123" s="10" t="str">
        <f>UPPER("pôle droit international privé et coopération civile")</f>
        <v>PÔLE DROIT INTERNATIONAL PRIVÉ ET COOPÉRATION CIVILE</v>
      </c>
      <c r="I123" s="9" t="s">
        <v>433</v>
      </c>
      <c r="J123" s="9">
        <v>3</v>
      </c>
      <c r="K123" s="24"/>
    </row>
    <row r="124" spans="1:11" s="21" customFormat="1" ht="63">
      <c r="A124" s="23" t="s">
        <v>425</v>
      </c>
      <c r="B124" s="22" t="s">
        <v>18</v>
      </c>
      <c r="C124" s="22" t="s">
        <v>36</v>
      </c>
      <c r="D124" s="10" t="s">
        <v>421</v>
      </c>
      <c r="E124" s="10" t="s">
        <v>135</v>
      </c>
      <c r="F124" s="10" t="s">
        <v>426</v>
      </c>
      <c r="G124" s="9" t="s">
        <v>427</v>
      </c>
      <c r="H124" s="10" t="str">
        <f>UPPER("pôle contentieux")</f>
        <v>PÔLE CONTENTIEUX</v>
      </c>
      <c r="I124" s="9" t="s">
        <v>428</v>
      </c>
      <c r="J124" s="9">
        <v>2</v>
      </c>
      <c r="K124" s="24" t="s">
        <v>242</v>
      </c>
    </row>
    <row r="125" spans="1:11" s="21" customFormat="1" ht="63">
      <c r="A125" s="23" t="s">
        <v>429</v>
      </c>
      <c r="B125" s="22" t="s">
        <v>18</v>
      </c>
      <c r="C125" s="22" t="s">
        <v>36</v>
      </c>
      <c r="D125" s="10" t="s">
        <v>421</v>
      </c>
      <c r="E125" s="10" t="s">
        <v>135</v>
      </c>
      <c r="F125" s="10" t="s">
        <v>426</v>
      </c>
      <c r="G125" s="9" t="s">
        <v>427</v>
      </c>
      <c r="H125" s="10"/>
      <c r="I125" s="9" t="s">
        <v>430</v>
      </c>
      <c r="J125" s="9">
        <v>3</v>
      </c>
      <c r="K125" s="24"/>
    </row>
    <row r="126" spans="1:11" s="21" customFormat="1" ht="18">
      <c r="A126" s="23" t="s">
        <v>442</v>
      </c>
      <c r="B126" s="22" t="s">
        <v>18</v>
      </c>
      <c r="C126" s="22" t="s">
        <v>36</v>
      </c>
      <c r="D126" s="10" t="s">
        <v>443</v>
      </c>
      <c r="E126" s="10" t="s">
        <v>135</v>
      </c>
      <c r="F126" s="10" t="s">
        <v>444</v>
      </c>
      <c r="G126" s="9" t="s">
        <v>445</v>
      </c>
      <c r="H126" s="10"/>
      <c r="I126" s="9" t="s">
        <v>411</v>
      </c>
      <c r="J126" s="9">
        <v>2</v>
      </c>
      <c r="K126" s="24" t="s">
        <v>242</v>
      </c>
    </row>
    <row r="127" spans="1:11" s="21" customFormat="1" ht="63">
      <c r="A127" s="23" t="s">
        <v>509</v>
      </c>
      <c r="B127" s="22" t="s">
        <v>26</v>
      </c>
      <c r="C127" s="22" t="s">
        <v>81</v>
      </c>
      <c r="D127" s="10" t="s">
        <v>443</v>
      </c>
      <c r="E127" s="10" t="s">
        <v>135</v>
      </c>
      <c r="F127" s="10" t="s">
        <v>510</v>
      </c>
      <c r="G127" s="9" t="s">
        <v>479</v>
      </c>
      <c r="H127" s="10" t="s">
        <v>511</v>
      </c>
      <c r="I127" s="9" t="s">
        <v>512</v>
      </c>
      <c r="J127" s="9">
        <v>4</v>
      </c>
      <c r="K127" s="24"/>
    </row>
    <row r="128" spans="1:11" s="21" customFormat="1" ht="47.25">
      <c r="A128" s="23" t="s">
        <v>446</v>
      </c>
      <c r="B128" s="22" t="s">
        <v>9</v>
      </c>
      <c r="C128" s="22" t="s">
        <v>117</v>
      </c>
      <c r="D128" s="10" t="s">
        <v>443</v>
      </c>
      <c r="E128" s="10" t="s">
        <v>135</v>
      </c>
      <c r="F128" s="10" t="s">
        <v>447</v>
      </c>
      <c r="G128" s="9" t="s">
        <v>448</v>
      </c>
      <c r="H128" s="10"/>
      <c r="I128" s="9" t="s">
        <v>449</v>
      </c>
      <c r="J128" s="9">
        <v>3</v>
      </c>
      <c r="K128" s="24" t="s">
        <v>242</v>
      </c>
    </row>
    <row r="129" spans="1:11" s="21" customFormat="1" ht="47.25">
      <c r="A129" s="23" t="s">
        <v>450</v>
      </c>
      <c r="B129" s="22" t="s">
        <v>9</v>
      </c>
      <c r="C129" s="22" t="s">
        <v>117</v>
      </c>
      <c r="D129" s="10" t="s">
        <v>443</v>
      </c>
      <c r="E129" s="10" t="s">
        <v>135</v>
      </c>
      <c r="F129" s="10" t="s">
        <v>447</v>
      </c>
      <c r="G129" s="9" t="s">
        <v>451</v>
      </c>
      <c r="H129" s="10"/>
      <c r="I129" s="9" t="s">
        <v>452</v>
      </c>
      <c r="J129" s="9">
        <v>3</v>
      </c>
      <c r="K129" s="24"/>
    </row>
    <row r="130" spans="1:11" s="21" customFormat="1" ht="31.5">
      <c r="A130" s="23" t="s">
        <v>453</v>
      </c>
      <c r="B130" s="22" t="s">
        <v>9</v>
      </c>
      <c r="C130" s="22" t="s">
        <v>117</v>
      </c>
      <c r="D130" s="10" t="s">
        <v>443</v>
      </c>
      <c r="E130" s="10" t="s">
        <v>135</v>
      </c>
      <c r="F130" s="10" t="s">
        <v>447</v>
      </c>
      <c r="G130" s="9" t="s">
        <v>454</v>
      </c>
      <c r="H130" s="10"/>
      <c r="I130" s="9" t="s">
        <v>455</v>
      </c>
      <c r="J130" s="9">
        <v>1</v>
      </c>
      <c r="K130" s="24" t="s">
        <v>242</v>
      </c>
    </row>
    <row r="131" spans="1:11" s="21" customFormat="1" ht="31.5">
      <c r="A131" s="23" t="s">
        <v>456</v>
      </c>
      <c r="B131" s="22" t="s">
        <v>12</v>
      </c>
      <c r="C131" s="22" t="s">
        <v>73</v>
      </c>
      <c r="D131" s="10" t="s">
        <v>443</v>
      </c>
      <c r="E131" s="10" t="s">
        <v>135</v>
      </c>
      <c r="F131" s="10" t="s">
        <v>457</v>
      </c>
      <c r="G131" s="9" t="s">
        <v>458</v>
      </c>
      <c r="H131" s="10"/>
      <c r="I131" s="9" t="s">
        <v>459</v>
      </c>
      <c r="J131" s="9">
        <v>3</v>
      </c>
      <c r="K131" s="24"/>
    </row>
    <row r="132" spans="1:11" s="21" customFormat="1" ht="31.5">
      <c r="A132" s="23" t="s">
        <v>460</v>
      </c>
      <c r="B132" s="22" t="s">
        <v>10</v>
      </c>
      <c r="C132" s="22" t="s">
        <v>28</v>
      </c>
      <c r="D132" s="10" t="s">
        <v>443</v>
      </c>
      <c r="E132" s="10" t="s">
        <v>135</v>
      </c>
      <c r="F132" s="10" t="s">
        <v>457</v>
      </c>
      <c r="G132" s="9" t="s">
        <v>454</v>
      </c>
      <c r="H132" s="10"/>
      <c r="I132" s="9" t="s">
        <v>461</v>
      </c>
      <c r="J132" s="9">
        <v>3</v>
      </c>
      <c r="K132" s="24"/>
    </row>
    <row r="133" spans="1:11" s="21" customFormat="1" ht="31.5">
      <c r="A133" s="23" t="s">
        <v>472</v>
      </c>
      <c r="B133" s="22" t="s">
        <v>17</v>
      </c>
      <c r="C133" s="22" t="s">
        <v>51</v>
      </c>
      <c r="D133" s="10" t="s">
        <v>443</v>
      </c>
      <c r="E133" s="10" t="s">
        <v>135</v>
      </c>
      <c r="F133" s="10" t="s">
        <v>473</v>
      </c>
      <c r="G133" s="9" t="s">
        <v>458</v>
      </c>
      <c r="H133" s="10"/>
      <c r="I133" s="9" t="s">
        <v>474</v>
      </c>
      <c r="J133" s="9">
        <v>3</v>
      </c>
      <c r="K133" s="24" t="s">
        <v>242</v>
      </c>
    </row>
    <row r="134" spans="1:11" s="21" customFormat="1" ht="31.5">
      <c r="A134" s="23" t="s">
        <v>475</v>
      </c>
      <c r="B134" s="22" t="s">
        <v>17</v>
      </c>
      <c r="C134" s="22" t="s">
        <v>51</v>
      </c>
      <c r="D134" s="10" t="s">
        <v>443</v>
      </c>
      <c r="E134" s="10" t="s">
        <v>135</v>
      </c>
      <c r="F134" s="10" t="s">
        <v>473</v>
      </c>
      <c r="G134" s="9" t="s">
        <v>476</v>
      </c>
      <c r="H134" s="10"/>
      <c r="I134" s="9" t="s">
        <v>477</v>
      </c>
      <c r="J134" s="9">
        <v>3</v>
      </c>
      <c r="K134" s="24" t="s">
        <v>242</v>
      </c>
    </row>
    <row r="135" spans="1:11" s="21" customFormat="1" ht="63">
      <c r="A135" s="23" t="s">
        <v>478</v>
      </c>
      <c r="B135" s="22" t="s">
        <v>17</v>
      </c>
      <c r="C135" s="22" t="s">
        <v>51</v>
      </c>
      <c r="D135" s="10" t="s">
        <v>443</v>
      </c>
      <c r="E135" s="10" t="s">
        <v>135</v>
      </c>
      <c r="F135" s="10" t="s">
        <v>473</v>
      </c>
      <c r="G135" s="9" t="s">
        <v>479</v>
      </c>
      <c r="H135" s="10"/>
      <c r="I135" s="9" t="str">
        <f>UPPER("chargé de recrutement d’attractivité et d’accompagnement des parcours professionnels")</f>
        <v>CHARGÉ DE RECRUTEMENT D’ATTRACTIVITÉ ET D’ACCOMPAGNEMENT DES PARCOURS PROFESSIONNELS</v>
      </c>
      <c r="J135" s="9">
        <v>3</v>
      </c>
      <c r="K135" s="24"/>
    </row>
    <row r="136" spans="1:11" s="21" customFormat="1" ht="47.25">
      <c r="A136" s="23" t="s">
        <v>480</v>
      </c>
      <c r="B136" s="22" t="s">
        <v>11</v>
      </c>
      <c r="C136" s="22" t="s">
        <v>60</v>
      </c>
      <c r="D136" s="10" t="s">
        <v>443</v>
      </c>
      <c r="E136" s="10" t="s">
        <v>135</v>
      </c>
      <c r="F136" s="10" t="s">
        <v>481</v>
      </c>
      <c r="G136" s="9" t="s">
        <v>482</v>
      </c>
      <c r="H136" s="10" t="s">
        <v>483</v>
      </c>
      <c r="I136" s="9" t="s">
        <v>484</v>
      </c>
      <c r="J136" s="9">
        <v>3</v>
      </c>
      <c r="K136" s="24"/>
    </row>
    <row r="137" spans="1:11" s="21" customFormat="1" ht="31.5">
      <c r="A137" s="23" t="s">
        <v>485</v>
      </c>
      <c r="B137" s="22" t="s">
        <v>11</v>
      </c>
      <c r="C137" s="22" t="s">
        <v>60</v>
      </c>
      <c r="D137" s="10" t="s">
        <v>443</v>
      </c>
      <c r="E137" s="10" t="s">
        <v>135</v>
      </c>
      <c r="F137" s="10" t="s">
        <v>481</v>
      </c>
      <c r="G137" s="9" t="s">
        <v>454</v>
      </c>
      <c r="H137" s="10"/>
      <c r="I137" s="9" t="s">
        <v>486</v>
      </c>
      <c r="J137" s="9">
        <v>3</v>
      </c>
      <c r="K137" s="24" t="s">
        <v>242</v>
      </c>
    </row>
    <row r="138" spans="1:11" s="21" customFormat="1" ht="31.5">
      <c r="A138" s="23" t="s">
        <v>487</v>
      </c>
      <c r="B138" s="22" t="s">
        <v>11</v>
      </c>
      <c r="C138" s="22" t="s">
        <v>60</v>
      </c>
      <c r="D138" s="10" t="s">
        <v>443</v>
      </c>
      <c r="E138" s="10" t="s">
        <v>135</v>
      </c>
      <c r="F138" s="10" t="s">
        <v>481</v>
      </c>
      <c r="G138" s="9" t="s">
        <v>454</v>
      </c>
      <c r="H138" s="10"/>
      <c r="I138" s="9" t="s">
        <v>488</v>
      </c>
      <c r="J138" s="9">
        <v>2</v>
      </c>
      <c r="K138" s="24" t="s">
        <v>242</v>
      </c>
    </row>
    <row r="139" spans="1:11" s="21" customFormat="1" ht="31.5">
      <c r="A139" s="23" t="s">
        <v>489</v>
      </c>
      <c r="B139" s="22" t="s">
        <v>11</v>
      </c>
      <c r="C139" s="22" t="s">
        <v>60</v>
      </c>
      <c r="D139" s="10" t="s">
        <v>443</v>
      </c>
      <c r="E139" s="10" t="s">
        <v>135</v>
      </c>
      <c r="F139" s="10" t="s">
        <v>481</v>
      </c>
      <c r="G139" s="9" t="s">
        <v>454</v>
      </c>
      <c r="H139" s="10"/>
      <c r="I139" s="9" t="s">
        <v>490</v>
      </c>
      <c r="J139" s="9">
        <v>3</v>
      </c>
      <c r="K139" s="24"/>
    </row>
    <row r="140" spans="1:11" s="21" customFormat="1" ht="47.25">
      <c r="A140" s="23" t="s">
        <v>462</v>
      </c>
      <c r="B140" s="22" t="s">
        <v>14</v>
      </c>
      <c r="C140" s="22" t="s">
        <v>85</v>
      </c>
      <c r="D140" s="10" t="s">
        <v>443</v>
      </c>
      <c r="E140" s="10" t="s">
        <v>135</v>
      </c>
      <c r="F140" s="10" t="s">
        <v>463</v>
      </c>
      <c r="G140" s="9" t="s">
        <v>464</v>
      </c>
      <c r="H140" s="10" t="s">
        <v>465</v>
      </c>
      <c r="I140" s="9" t="s">
        <v>466</v>
      </c>
      <c r="J140" s="9">
        <v>3</v>
      </c>
      <c r="K140" s="24"/>
    </row>
    <row r="141" spans="1:11" s="21" customFormat="1" ht="47.25">
      <c r="A141" s="23" t="s">
        <v>467</v>
      </c>
      <c r="B141" s="22" t="s">
        <v>14</v>
      </c>
      <c r="C141" s="22" t="s">
        <v>85</v>
      </c>
      <c r="D141" s="10" t="s">
        <v>443</v>
      </c>
      <c r="E141" s="10" t="s">
        <v>135</v>
      </c>
      <c r="F141" s="10" t="s">
        <v>463</v>
      </c>
      <c r="G141" s="9" t="s">
        <v>451</v>
      </c>
      <c r="H141" s="10" t="s">
        <v>465</v>
      </c>
      <c r="I141" s="9" t="s">
        <v>468</v>
      </c>
      <c r="J141" s="9">
        <v>2</v>
      </c>
      <c r="K141" s="24"/>
    </row>
    <row r="142" spans="1:11" s="21" customFormat="1" ht="47.25">
      <c r="A142" s="23" t="s">
        <v>469</v>
      </c>
      <c r="B142" s="22" t="s">
        <v>14</v>
      </c>
      <c r="C142" s="22" t="s">
        <v>85</v>
      </c>
      <c r="D142" s="10" t="s">
        <v>443</v>
      </c>
      <c r="E142" s="10" t="s">
        <v>135</v>
      </c>
      <c r="F142" s="10" t="s">
        <v>463</v>
      </c>
      <c r="G142" s="9" t="s">
        <v>448</v>
      </c>
      <c r="H142" s="10" t="s">
        <v>470</v>
      </c>
      <c r="I142" s="9" t="s">
        <v>471</v>
      </c>
      <c r="J142" s="9">
        <v>3</v>
      </c>
      <c r="K142" s="24"/>
    </row>
    <row r="143" spans="1:11" s="21" customFormat="1" ht="31.5">
      <c r="A143" s="23" t="s">
        <v>491</v>
      </c>
      <c r="B143" s="22" t="s">
        <v>18</v>
      </c>
      <c r="C143" s="22" t="s">
        <v>36</v>
      </c>
      <c r="D143" s="10" t="s">
        <v>443</v>
      </c>
      <c r="E143" s="10" t="s">
        <v>135</v>
      </c>
      <c r="F143" s="10" t="s">
        <v>492</v>
      </c>
      <c r="G143" s="9" t="s">
        <v>458</v>
      </c>
      <c r="H143" s="10" t="s">
        <v>493</v>
      </c>
      <c r="I143" s="9" t="s">
        <v>494</v>
      </c>
      <c r="J143" s="9">
        <v>3</v>
      </c>
      <c r="K143" s="24" t="s">
        <v>242</v>
      </c>
    </row>
    <row r="144" spans="1:11" s="21" customFormat="1" ht="47.25">
      <c r="A144" s="23" t="s">
        <v>495</v>
      </c>
      <c r="B144" s="22" t="s">
        <v>18</v>
      </c>
      <c r="C144" s="22" t="s">
        <v>76</v>
      </c>
      <c r="D144" s="10" t="s">
        <v>443</v>
      </c>
      <c r="E144" s="10" t="s">
        <v>135</v>
      </c>
      <c r="F144" s="10" t="s">
        <v>492</v>
      </c>
      <c r="G144" s="9" t="s">
        <v>482</v>
      </c>
      <c r="H144" s="10" t="s">
        <v>496</v>
      </c>
      <c r="I144" s="9" t="s">
        <v>497</v>
      </c>
      <c r="J144" s="9">
        <v>3</v>
      </c>
      <c r="K144" s="24" t="s">
        <v>242</v>
      </c>
    </row>
    <row r="145" spans="1:11" s="21" customFormat="1" ht="47.25">
      <c r="A145" s="23" t="s">
        <v>498</v>
      </c>
      <c r="B145" s="22" t="s">
        <v>18</v>
      </c>
      <c r="C145" s="22" t="s">
        <v>76</v>
      </c>
      <c r="D145" s="10" t="s">
        <v>443</v>
      </c>
      <c r="E145" s="10" t="s">
        <v>135</v>
      </c>
      <c r="F145" s="10" t="s">
        <v>492</v>
      </c>
      <c r="G145" s="9" t="s">
        <v>482</v>
      </c>
      <c r="H145" s="10" t="s">
        <v>496</v>
      </c>
      <c r="I145" s="9" t="s">
        <v>499</v>
      </c>
      <c r="J145" s="9">
        <v>3</v>
      </c>
      <c r="K145" s="24" t="s">
        <v>242</v>
      </c>
    </row>
    <row r="146" spans="1:11" s="21" customFormat="1" ht="47.25">
      <c r="A146" s="23" t="s">
        <v>500</v>
      </c>
      <c r="B146" s="22" t="s">
        <v>18</v>
      </c>
      <c r="C146" s="22" t="s">
        <v>36</v>
      </c>
      <c r="D146" s="10" t="s">
        <v>443</v>
      </c>
      <c r="E146" s="10" t="s">
        <v>135</v>
      </c>
      <c r="F146" s="10" t="s">
        <v>492</v>
      </c>
      <c r="G146" s="9" t="s">
        <v>479</v>
      </c>
      <c r="H146" s="10"/>
      <c r="I146" s="9" t="s">
        <v>501</v>
      </c>
      <c r="J146" s="9">
        <v>3</v>
      </c>
      <c r="K146" s="24"/>
    </row>
    <row r="147" spans="1:11" s="21" customFormat="1" ht="31.5">
      <c r="A147" s="23" t="s">
        <v>502</v>
      </c>
      <c r="B147" s="22" t="s">
        <v>24</v>
      </c>
      <c r="C147" s="22" t="s">
        <v>90</v>
      </c>
      <c r="D147" s="10" t="s">
        <v>443</v>
      </c>
      <c r="E147" s="10" t="s">
        <v>135</v>
      </c>
      <c r="F147" s="10" t="s">
        <v>503</v>
      </c>
      <c r="G147" s="9" t="s">
        <v>454</v>
      </c>
      <c r="H147" s="10"/>
      <c r="I147" s="9" t="s">
        <v>504</v>
      </c>
      <c r="J147" s="9">
        <v>3</v>
      </c>
      <c r="K147" s="24"/>
    </row>
    <row r="148" spans="1:11" s="21" customFormat="1" ht="18">
      <c r="A148" s="23" t="s">
        <v>505</v>
      </c>
      <c r="B148" s="22" t="s">
        <v>24</v>
      </c>
      <c r="C148" s="22" t="s">
        <v>90</v>
      </c>
      <c r="D148" s="10" t="s">
        <v>443</v>
      </c>
      <c r="E148" s="10" t="s">
        <v>135</v>
      </c>
      <c r="F148" s="10" t="s">
        <v>503</v>
      </c>
      <c r="G148" s="9" t="s">
        <v>458</v>
      </c>
      <c r="H148" s="10"/>
      <c r="I148" s="9" t="s">
        <v>506</v>
      </c>
      <c r="J148" s="9">
        <v>3</v>
      </c>
      <c r="K148" s="24" t="s">
        <v>242</v>
      </c>
    </row>
    <row r="149" spans="1:11" s="21" customFormat="1" ht="47.25">
      <c r="A149" s="23" t="s">
        <v>507</v>
      </c>
      <c r="B149" s="22" t="s">
        <v>24</v>
      </c>
      <c r="C149" s="22" t="s">
        <v>90</v>
      </c>
      <c r="D149" s="10" t="s">
        <v>443</v>
      </c>
      <c r="E149" s="10" t="s">
        <v>135</v>
      </c>
      <c r="F149" s="10" t="s">
        <v>503</v>
      </c>
      <c r="G149" s="9" t="s">
        <v>482</v>
      </c>
      <c r="H149" s="10"/>
      <c r="I149" s="9" t="s">
        <v>508</v>
      </c>
      <c r="J149" s="9">
        <v>3</v>
      </c>
      <c r="K149" s="24" t="s">
        <v>242</v>
      </c>
    </row>
    <row r="150" spans="1:11" s="21" customFormat="1" ht="31.5">
      <c r="A150" s="23" t="s">
        <v>523</v>
      </c>
      <c r="B150" s="22" t="s">
        <v>18</v>
      </c>
      <c r="C150" s="22" t="s">
        <v>36</v>
      </c>
      <c r="D150" s="10" t="s">
        <v>443</v>
      </c>
      <c r="E150" s="10" t="s">
        <v>135</v>
      </c>
      <c r="F150" s="10" t="str">
        <f>UPPER("Direction de programme PPN")</f>
        <v>DIRECTION DE PROGRAMME PPN</v>
      </c>
      <c r="G150" s="9" t="str">
        <f>UPPER("Bureau conduite du changement")</f>
        <v>BUREAU CONDUITE DU CHANGEMENT</v>
      </c>
      <c r="H150" s="10" t="str">
        <f>UPPER("Pôle matériel")</f>
        <v>PÔLE MATÉRIEL</v>
      </c>
      <c r="I150" s="9" t="str">
        <f>UPPER("Chargé de mission déploiement matériel")</f>
        <v>CHARGÉ DE MISSION DÉPLOIEMENT MATÉRIEL</v>
      </c>
      <c r="J150" s="9">
        <v>2</v>
      </c>
      <c r="K150" s="24"/>
    </row>
    <row r="151" spans="1:11" s="21" customFormat="1" ht="47.25">
      <c r="A151" s="23" t="s">
        <v>517</v>
      </c>
      <c r="B151" s="22" t="s">
        <v>18</v>
      </c>
      <c r="C151" s="22" t="s">
        <v>36</v>
      </c>
      <c r="D151" s="10" t="s">
        <v>443</v>
      </c>
      <c r="E151" s="10" t="s">
        <v>135</v>
      </c>
      <c r="F151" s="10" t="str">
        <f>UPPER("DIRECTION DU NUMERIQUE/Département Infrastructures et Services du Socle (ISS)")</f>
        <v>DIRECTION DU NUMERIQUE/DÉPARTEMENT INFRASTRUCTURES ET SERVICES DU SOCLE (ISS)</v>
      </c>
      <c r="G151" s="9" t="str">
        <f>UPPER("Bureau Expertise Technique et Infrastructures ETI")</f>
        <v>BUREAU EXPERTISE TECHNIQUE ET INFRASTRUCTURES ETI</v>
      </c>
      <c r="H151" s="10"/>
      <c r="I151" s="9" t="s">
        <v>518</v>
      </c>
      <c r="J151" s="9">
        <v>2</v>
      </c>
      <c r="K151" s="24"/>
    </row>
    <row r="152" spans="1:11" s="21" customFormat="1" ht="47.25">
      <c r="A152" s="23" t="s">
        <v>519</v>
      </c>
      <c r="B152" s="22" t="s">
        <v>17</v>
      </c>
      <c r="C152" s="22" t="s">
        <v>86</v>
      </c>
      <c r="D152" s="10" t="s">
        <v>443</v>
      </c>
      <c r="E152" s="10" t="s">
        <v>135</v>
      </c>
      <c r="F152" s="10" t="str">
        <f>UPPER("DIRECTION DU NUMERIQUE/Département Infrastructures et Services du Socle (ISS)")</f>
        <v>DIRECTION DU NUMERIQUE/DÉPARTEMENT INFRASTRUCTURES ET SERVICES DU SOCLE (ISS)</v>
      </c>
      <c r="G152" s="9" t="str">
        <f>UPPER("Bureau Expertise Technique et Infrastructures ETI")</f>
        <v>BUREAU EXPERTISE TECHNIQUE ET INFRASTRUCTURES ETI</v>
      </c>
      <c r="H152" s="10"/>
      <c r="I152" s="9" t="s">
        <v>520</v>
      </c>
      <c r="J152" s="9">
        <v>2</v>
      </c>
      <c r="K152" s="24"/>
    </row>
    <row r="153" spans="1:11" s="21" customFormat="1" ht="47.25">
      <c r="A153" s="23" t="s">
        <v>521</v>
      </c>
      <c r="B153" s="22" t="s">
        <v>25</v>
      </c>
      <c r="C153" s="22" t="s">
        <v>43</v>
      </c>
      <c r="D153" s="10" t="s">
        <v>443</v>
      </c>
      <c r="E153" s="10" t="s">
        <v>135</v>
      </c>
      <c r="F153" s="10" t="str">
        <f>UPPER("DIRECTION DU NUMERIQUE/Département Infrastructures et Services du Socle (ISS)")</f>
        <v>DIRECTION DU NUMERIQUE/DÉPARTEMENT INFRASTRUCTURES ET SERVICES DU SOCLE (ISS)</v>
      </c>
      <c r="G153" s="9" t="str">
        <f>UPPER("Bureau Expertise Technique et Infrastructures ETI")</f>
        <v>BUREAU EXPERTISE TECHNIQUE ET INFRASTRUCTURES ETI</v>
      </c>
      <c r="H153" s="10"/>
      <c r="I153" s="9" t="s">
        <v>522</v>
      </c>
      <c r="J153" s="9">
        <v>3</v>
      </c>
      <c r="K153" s="24"/>
    </row>
    <row r="154" spans="1:11" s="21" customFormat="1" ht="18">
      <c r="A154" s="23" t="s">
        <v>513</v>
      </c>
      <c r="B154" s="22" t="s">
        <v>18</v>
      </c>
      <c r="C154" s="22" t="s">
        <v>36</v>
      </c>
      <c r="D154" s="10" t="s">
        <v>443</v>
      </c>
      <c r="E154" s="10" t="s">
        <v>135</v>
      </c>
      <c r="F154" s="10" t="s">
        <v>514</v>
      </c>
      <c r="G154" s="9" t="s">
        <v>515</v>
      </c>
      <c r="H154" s="10"/>
      <c r="I154" s="9" t="s">
        <v>516</v>
      </c>
      <c r="J154" s="9">
        <v>1</v>
      </c>
      <c r="K154" s="24"/>
    </row>
    <row r="155" spans="1:11" s="21" customFormat="1" ht="54">
      <c r="A155" s="23" t="s">
        <v>586</v>
      </c>
      <c r="B155" s="22" t="s">
        <v>18</v>
      </c>
      <c r="C155" s="22" t="s">
        <v>36</v>
      </c>
      <c r="D155" s="10" t="s">
        <v>443</v>
      </c>
      <c r="E155" s="10" t="s">
        <v>135</v>
      </c>
      <c r="F155" s="10" t="str">
        <f>UPPER("Secrétariat général des affaires européennes")</f>
        <v>SECRÉTARIAT GÉNÉRAL DES AFFAIRES EUROPÉENNES</v>
      </c>
      <c r="G155" s="9" t="str">
        <f>UPPER("bureau Justice pénale et civile")</f>
        <v>BUREAU JUSTICE PÉNALE ET CIVILE</v>
      </c>
      <c r="H155" s="10"/>
      <c r="I155" s="9" t="s">
        <v>587</v>
      </c>
      <c r="J155" s="9">
        <v>2</v>
      </c>
      <c r="K155" s="24" t="s">
        <v>588</v>
      </c>
    </row>
    <row r="156" spans="1:11" s="21" customFormat="1" ht="54">
      <c r="A156" s="23" t="s">
        <v>589</v>
      </c>
      <c r="B156" s="22" t="s">
        <v>18</v>
      </c>
      <c r="C156" s="22" t="s">
        <v>36</v>
      </c>
      <c r="D156" s="10" t="s">
        <v>443</v>
      </c>
      <c r="E156" s="10" t="s">
        <v>135</v>
      </c>
      <c r="F156" s="10" t="str">
        <f>UPPER("Secrétariat général des affaires européennes")</f>
        <v>SECRÉTARIAT GÉNÉRAL DES AFFAIRES EUROPÉENNES</v>
      </c>
      <c r="G156" s="9" t="str">
        <f>UPPER("bureau Justice pénale et civile")</f>
        <v>BUREAU JUSTICE PÉNALE ET CIVILE</v>
      </c>
      <c r="H156" s="10"/>
      <c r="I156" s="9" t="s">
        <v>590</v>
      </c>
      <c r="J156" s="9">
        <v>2</v>
      </c>
      <c r="K156" s="24" t="s">
        <v>588</v>
      </c>
    </row>
    <row r="157" spans="1:11" s="21" customFormat="1" ht="31.5">
      <c r="A157" s="23" t="s">
        <v>524</v>
      </c>
      <c r="B157" s="22" t="s">
        <v>18</v>
      </c>
      <c r="C157" s="22" t="s">
        <v>36</v>
      </c>
      <c r="D157" s="10" t="s">
        <v>443</v>
      </c>
      <c r="E157" s="10" t="s">
        <v>135</v>
      </c>
      <c r="F157" s="10" t="str">
        <f>UPPER("Service de l’accès au droit et à la justice et de l’aide aux victimes")</f>
        <v>SERVICE DE L’ACCÈS AU DROIT ET À LA JUSTICE ET DE L’AIDE AUX VICTIMES</v>
      </c>
      <c r="G157" s="9" t="s">
        <v>525</v>
      </c>
      <c r="H157" s="10"/>
      <c r="I157" s="9" t="s">
        <v>526</v>
      </c>
      <c r="J157" s="9">
        <v>2</v>
      </c>
      <c r="K157" s="24" t="s">
        <v>242</v>
      </c>
    </row>
    <row r="158" spans="1:11" s="21" customFormat="1" ht="31.5">
      <c r="A158" s="23" t="s">
        <v>527</v>
      </c>
      <c r="B158" s="22" t="s">
        <v>18</v>
      </c>
      <c r="C158" s="22" t="s">
        <v>36</v>
      </c>
      <c r="D158" s="10" t="s">
        <v>443</v>
      </c>
      <c r="E158" s="10" t="s">
        <v>135</v>
      </c>
      <c r="F158" s="10" t="str">
        <f>UPPER("Service de l’accès au droit et à la justice et de l’aide aux victimes")</f>
        <v>SERVICE DE L’ACCÈS AU DROIT ET À LA JUSTICE ET DE L’AIDE AUX VICTIMES</v>
      </c>
      <c r="G158" s="9"/>
      <c r="H158" s="10" t="s">
        <v>528</v>
      </c>
      <c r="I158" s="9" t="s">
        <v>529</v>
      </c>
      <c r="J158" s="9">
        <v>2</v>
      </c>
      <c r="K158" s="24" t="s">
        <v>242</v>
      </c>
    </row>
    <row r="159" spans="1:11" s="21" customFormat="1" ht="31.5">
      <c r="A159" s="23" t="s">
        <v>530</v>
      </c>
      <c r="B159" s="22" t="s">
        <v>18</v>
      </c>
      <c r="C159" s="22" t="s">
        <v>36</v>
      </c>
      <c r="D159" s="10" t="s">
        <v>443</v>
      </c>
      <c r="E159" s="10" t="s">
        <v>135</v>
      </c>
      <c r="F159" s="10" t="str">
        <f>UPPER("Service de l’accès au droit et à la justice et de l’aide aux victimes")</f>
        <v>SERVICE DE L’ACCÈS AU DROIT ET À LA JUSTICE ET DE L’AIDE AUX VICTIMES</v>
      </c>
      <c r="G159" s="9" t="s">
        <v>531</v>
      </c>
      <c r="H159" s="10"/>
      <c r="I159" s="9" t="s">
        <v>532</v>
      </c>
      <c r="J159" s="9">
        <v>3</v>
      </c>
      <c r="K159" s="24" t="s">
        <v>242</v>
      </c>
    </row>
    <row r="160" spans="1:11" s="21" customFormat="1" ht="63">
      <c r="A160" s="23" t="s">
        <v>533</v>
      </c>
      <c r="B160" s="22" t="s">
        <v>18</v>
      </c>
      <c r="C160" s="22" t="s">
        <v>36</v>
      </c>
      <c r="D160" s="10" t="s">
        <v>443</v>
      </c>
      <c r="E160" s="10" t="s">
        <v>135</v>
      </c>
      <c r="F160" s="10" t="s">
        <v>534</v>
      </c>
      <c r="G160" s="9" t="s">
        <v>535</v>
      </c>
      <c r="H160" s="10" t="s">
        <v>536</v>
      </c>
      <c r="I160" s="9" t="s">
        <v>537</v>
      </c>
      <c r="J160" s="9">
        <v>3</v>
      </c>
      <c r="K160" s="24"/>
    </row>
    <row r="161" spans="1:11" s="21" customFormat="1" ht="63">
      <c r="A161" s="23" t="s">
        <v>542</v>
      </c>
      <c r="B161" s="22" t="s">
        <v>18</v>
      </c>
      <c r="C161" s="22" t="s">
        <v>36</v>
      </c>
      <c r="D161" s="10" t="s">
        <v>443</v>
      </c>
      <c r="E161" s="10" t="s">
        <v>135</v>
      </c>
      <c r="F161" s="10" t="s">
        <v>543</v>
      </c>
      <c r="G161" s="9" t="s">
        <v>544</v>
      </c>
      <c r="H161" s="10"/>
      <c r="I161" s="9" t="s">
        <v>545</v>
      </c>
      <c r="J161" s="9">
        <v>2</v>
      </c>
      <c r="K161" s="24" t="s">
        <v>242</v>
      </c>
    </row>
    <row r="162" spans="1:11" s="21" customFormat="1" ht="63">
      <c r="A162" s="23" t="s">
        <v>538</v>
      </c>
      <c r="B162" s="22" t="s">
        <v>18</v>
      </c>
      <c r="C162" s="22" t="s">
        <v>36</v>
      </c>
      <c r="D162" s="10" t="s">
        <v>443</v>
      </c>
      <c r="E162" s="10" t="s">
        <v>135</v>
      </c>
      <c r="F162" s="10" t="s">
        <v>539</v>
      </c>
      <c r="G162" s="9" t="s">
        <v>540</v>
      </c>
      <c r="H162" s="10"/>
      <c r="I162" s="9" t="s">
        <v>541</v>
      </c>
      <c r="J162" s="9">
        <v>3</v>
      </c>
      <c r="K162" s="24" t="s">
        <v>242</v>
      </c>
    </row>
    <row r="163" spans="1:11" s="21" customFormat="1" ht="47.25">
      <c r="A163" s="23" t="s">
        <v>546</v>
      </c>
      <c r="B163" s="22" t="s">
        <v>18</v>
      </c>
      <c r="C163" s="22" t="s">
        <v>36</v>
      </c>
      <c r="D163" s="10" t="s">
        <v>443</v>
      </c>
      <c r="E163" s="10" t="s">
        <v>135</v>
      </c>
      <c r="F163" s="10" t="str">
        <f>UPPER("Service des finances, des achats et de la conformité / Sous-direction du budget et des achats")</f>
        <v>SERVICE DES FINANCES, DES ACHATS ET DE LA CONFORMITÉ / SOUS-DIRECTION DU BUDGET ET DES ACHATS</v>
      </c>
      <c r="G163" s="9" t="str">
        <f>UPPER("Département ministériel des achats")</f>
        <v>DÉPARTEMENT MINISTÉRIEL DES ACHATS</v>
      </c>
      <c r="H163" s="10"/>
      <c r="I163" s="9" t="s">
        <v>455</v>
      </c>
      <c r="J163" s="9">
        <v>1</v>
      </c>
      <c r="K163" s="24"/>
    </row>
    <row r="164" spans="1:11" s="21" customFormat="1" ht="47.25">
      <c r="A164" s="23" t="s">
        <v>547</v>
      </c>
      <c r="B164" s="22" t="s">
        <v>18</v>
      </c>
      <c r="C164" s="22" t="s">
        <v>36</v>
      </c>
      <c r="D164" s="10" t="s">
        <v>443</v>
      </c>
      <c r="E164" s="10" t="s">
        <v>135</v>
      </c>
      <c r="F164" s="10" t="str">
        <f>UPPER("Service des finances, des achats et de la conformité / Sous-direction du budget et des achats")</f>
        <v>SERVICE DES FINANCES, DES ACHATS ET DE LA CONFORMITÉ / SOUS-DIRECTION DU BUDGET ET DES ACHATS</v>
      </c>
      <c r="G164" s="9" t="str">
        <f>UPPER("Département ministériel des achats")</f>
        <v>DÉPARTEMENT MINISTÉRIEL DES ACHATS</v>
      </c>
      <c r="H164" s="10"/>
      <c r="I164" s="9" t="str">
        <f>UPPER("ADJOINT CHEF DE DEPARTEMENT et Chef du bureau des marchés")</f>
        <v>ADJOINT CHEF DE DEPARTEMENT ET CHEF DU BUREAU DES MARCHÉS</v>
      </c>
      <c r="J164" s="9">
        <v>2</v>
      </c>
      <c r="K164" s="24"/>
    </row>
    <row r="165" spans="1:11" s="21" customFormat="1" ht="47.25">
      <c r="A165" s="23" t="s">
        <v>548</v>
      </c>
      <c r="B165" s="22" t="s">
        <v>18</v>
      </c>
      <c r="C165" s="22" t="s">
        <v>36</v>
      </c>
      <c r="D165" s="10" t="s">
        <v>443</v>
      </c>
      <c r="E165" s="10" t="s">
        <v>135</v>
      </c>
      <c r="F165" s="10" t="str">
        <f>UPPER("Service des finances, des achats et de la conformité / Sous-direction du budget et des achats")</f>
        <v>SERVICE DES FINANCES, DES ACHATS ET DE LA CONFORMITÉ / SOUS-DIRECTION DU BUDGET ET DES ACHATS</v>
      </c>
      <c r="G165" s="9" t="str">
        <f>UPPER("Département ministériel des achats")</f>
        <v>DÉPARTEMENT MINISTÉRIEL DES ACHATS</v>
      </c>
      <c r="H165" s="10"/>
      <c r="I165" s="9" t="s">
        <v>549</v>
      </c>
      <c r="J165" s="9">
        <v>3</v>
      </c>
      <c r="K165" s="24"/>
    </row>
    <row r="166" spans="1:11" s="21" customFormat="1" ht="47.25">
      <c r="A166" s="23" t="s">
        <v>550</v>
      </c>
      <c r="B166" s="22" t="s">
        <v>18</v>
      </c>
      <c r="C166" s="22" t="s">
        <v>36</v>
      </c>
      <c r="D166" s="10" t="s">
        <v>443</v>
      </c>
      <c r="E166" s="10" t="s">
        <v>135</v>
      </c>
      <c r="F166" s="10" t="str">
        <f>UPPER("Service des finances, des achats et de la conformité / Sous-direction du budget et des achats")</f>
        <v>SERVICE DES FINANCES, DES ACHATS ET DE LA CONFORMITÉ / SOUS-DIRECTION DU BUDGET ET DES ACHATS</v>
      </c>
      <c r="G166" s="9" t="str">
        <f>UPPER("Bureau de la synthèse budgétaire")</f>
        <v>BUREAU DE LA SYNTHÈSE BUDGÉTAIRE</v>
      </c>
      <c r="H166" s="10"/>
      <c r="I166" s="9" t="s">
        <v>551</v>
      </c>
      <c r="J166" s="9">
        <v>2</v>
      </c>
      <c r="K166" s="24"/>
    </row>
    <row r="167" spans="1:11" s="21" customFormat="1" ht="63">
      <c r="A167" s="23" t="s">
        <v>558</v>
      </c>
      <c r="B167" s="22" t="s">
        <v>18</v>
      </c>
      <c r="C167" s="22" t="s">
        <v>36</v>
      </c>
      <c r="D167" s="10" t="s">
        <v>443</v>
      </c>
      <c r="E167" s="10" t="s">
        <v>135</v>
      </c>
      <c r="F167" s="10" t="str">
        <f>UPPER("Service des ressources humaines/ Sous-direction du dialogue social, de la négociation et de la qualité de vie au travail")</f>
        <v>SERVICE DES RESSOURCES HUMAINES/ SOUS-DIRECTION DU DIALOGUE SOCIAL, DE LA NÉGOCIATION ET DE LA QUALITÉ DE VIE AU TRAVAIL</v>
      </c>
      <c r="G167" s="9" t="str">
        <f>UPPER("Bureau des politiques sociales")</f>
        <v>BUREAU DES POLITIQUES SOCIALES</v>
      </c>
      <c r="H167" s="10"/>
      <c r="I167" s="9" t="s">
        <v>559</v>
      </c>
      <c r="J167" s="9">
        <v>1</v>
      </c>
      <c r="K167" s="24"/>
    </row>
    <row r="168" spans="1:11" s="21" customFormat="1" ht="47.25">
      <c r="A168" s="23" t="s">
        <v>560</v>
      </c>
      <c r="B168" s="22" t="s">
        <v>18</v>
      </c>
      <c r="C168" s="22" t="s">
        <v>36</v>
      </c>
      <c r="D168" s="10" t="s">
        <v>443</v>
      </c>
      <c r="E168" s="10" t="s">
        <v>135</v>
      </c>
      <c r="F168" s="10" t="s">
        <v>561</v>
      </c>
      <c r="G168" s="9" t="s">
        <v>562</v>
      </c>
      <c r="H168" s="10"/>
      <c r="I168" s="9" t="s">
        <v>563</v>
      </c>
      <c r="J168" s="9">
        <v>3</v>
      </c>
      <c r="K168" s="24"/>
    </row>
    <row r="169" spans="1:11" s="21" customFormat="1" ht="94.5">
      <c r="A169" s="23" t="s">
        <v>552</v>
      </c>
      <c r="B169" s="22" t="s">
        <v>18</v>
      </c>
      <c r="C169" s="22" t="s">
        <v>36</v>
      </c>
      <c r="D169" s="10" t="s">
        <v>443</v>
      </c>
      <c r="E169" s="10" t="s">
        <v>135</v>
      </c>
      <c r="F169" s="10" t="s">
        <v>553</v>
      </c>
      <c r="G169" s="9" t="s">
        <v>554</v>
      </c>
      <c r="H169" s="10"/>
      <c r="I169" s="9" t="s">
        <v>555</v>
      </c>
      <c r="J169" s="9">
        <v>3</v>
      </c>
      <c r="K169" s="24"/>
    </row>
    <row r="170" spans="1:11" s="21" customFormat="1" ht="94.5">
      <c r="A170" s="23" t="s">
        <v>556</v>
      </c>
      <c r="B170" s="22" t="s">
        <v>18</v>
      </c>
      <c r="C170" s="22" t="s">
        <v>36</v>
      </c>
      <c r="D170" s="10" t="s">
        <v>443</v>
      </c>
      <c r="E170" s="10" t="s">
        <v>135</v>
      </c>
      <c r="F170" s="10" t="s">
        <v>553</v>
      </c>
      <c r="G170" s="9" t="s">
        <v>554</v>
      </c>
      <c r="H170" s="10"/>
      <c r="I170" s="9" t="s">
        <v>557</v>
      </c>
      <c r="J170" s="9">
        <v>3</v>
      </c>
      <c r="K170" s="24"/>
    </row>
    <row r="171" spans="1:11" s="21" customFormat="1" ht="47.25">
      <c r="A171" s="23" t="s">
        <v>574</v>
      </c>
      <c r="B171" s="22" t="s">
        <v>18</v>
      </c>
      <c r="C171" s="22" t="s">
        <v>36</v>
      </c>
      <c r="D171" s="10" t="s">
        <v>443</v>
      </c>
      <c r="E171" s="10" t="s">
        <v>135</v>
      </c>
      <c r="F171" s="10" t="s">
        <v>575</v>
      </c>
      <c r="G171" s="9"/>
      <c r="H171" s="10"/>
      <c r="I171" s="9" t="s">
        <v>576</v>
      </c>
      <c r="J171" s="9">
        <v>2</v>
      </c>
      <c r="K171" s="24" t="s">
        <v>242</v>
      </c>
    </row>
    <row r="172" spans="1:11" s="21" customFormat="1" ht="47.25">
      <c r="A172" s="23" t="s">
        <v>577</v>
      </c>
      <c r="B172" s="22" t="s">
        <v>18</v>
      </c>
      <c r="C172" s="22" t="s">
        <v>36</v>
      </c>
      <c r="D172" s="10" t="s">
        <v>443</v>
      </c>
      <c r="E172" s="10" t="s">
        <v>135</v>
      </c>
      <c r="F172" s="10" t="s">
        <v>575</v>
      </c>
      <c r="G172" s="9"/>
      <c r="H172" s="10"/>
      <c r="I172" s="9" t="s">
        <v>578</v>
      </c>
      <c r="J172" s="9">
        <v>2</v>
      </c>
      <c r="K172" s="24"/>
    </row>
    <row r="173" spans="1:11" s="21" customFormat="1" ht="63">
      <c r="A173" s="23" t="s">
        <v>567</v>
      </c>
      <c r="B173" s="22" t="s">
        <v>18</v>
      </c>
      <c r="C173" s="22" t="s">
        <v>36</v>
      </c>
      <c r="D173" s="10" t="s">
        <v>443</v>
      </c>
      <c r="E173" s="10" t="s">
        <v>135</v>
      </c>
      <c r="F173" s="10" t="str">
        <f>UPPER("SERVICE DU PILOTAGE ET DU SOUTIEN DE PROXIMITE / Département du pilotage des emplois et des crédits de personnel")</f>
        <v>SERVICE DU PILOTAGE ET DU SOUTIEN DE PROXIMITE / DÉPARTEMENT DU PILOTAGE DES EMPLOIS ET DES CRÉDITS DE PERSONNEL</v>
      </c>
      <c r="G173" s="9" t="str">
        <f>UPPER("Bureau de la programmation et de la synthèse du titre 2")</f>
        <v>BUREAU DE LA PROGRAMMATION ET DE LA SYNTHÈSE DU TITRE 2</v>
      </c>
      <c r="H173" s="10"/>
      <c r="I173" s="9" t="str">
        <f>UPPER("Expert(e) budgétaire pilotage de la masse salariale")</f>
        <v>EXPERT(E) BUDGÉTAIRE PILOTAGE DE LA MASSE SALARIALE</v>
      </c>
      <c r="J173" s="9">
        <v>1</v>
      </c>
      <c r="K173" s="24"/>
    </row>
    <row r="174" spans="1:11" s="21" customFormat="1" ht="63">
      <c r="A174" s="23" t="s">
        <v>568</v>
      </c>
      <c r="B174" s="22" t="s">
        <v>18</v>
      </c>
      <c r="C174" s="22" t="s">
        <v>36</v>
      </c>
      <c r="D174" s="10" t="s">
        <v>443</v>
      </c>
      <c r="E174" s="10" t="s">
        <v>135</v>
      </c>
      <c r="F174" s="10" t="str">
        <f>UPPER("SERVICE DU PILOTAGE ET DU SOUTIEN DE PROXIMITE / Département du pilotage des emplois et des crédits de personnel")</f>
        <v>SERVICE DU PILOTAGE ET DU SOUTIEN DE PROXIMITE / DÉPARTEMENT DU PILOTAGE DES EMPLOIS ET DES CRÉDITS DE PERSONNEL</v>
      </c>
      <c r="G174" s="9" t="str">
        <f>UPPER("Bureau d’appui aux employeurs pour le pilotage des emplois")</f>
        <v>BUREAU D’APPUI AUX EMPLOYEURS POUR LE PILOTAGE DES EMPLOIS</v>
      </c>
      <c r="H174" s="10"/>
      <c r="I174" s="9" t="str">
        <f>UPPER("Chef du bureau")</f>
        <v>CHEF DU BUREAU</v>
      </c>
      <c r="J174" s="9">
        <v>1</v>
      </c>
      <c r="K174" s="24"/>
    </row>
    <row r="175" spans="1:11" s="21" customFormat="1" ht="47.25">
      <c r="A175" s="23" t="s">
        <v>564</v>
      </c>
      <c r="B175" s="22" t="s">
        <v>18</v>
      </c>
      <c r="C175" s="22" t="s">
        <v>36</v>
      </c>
      <c r="D175" s="10" t="s">
        <v>443</v>
      </c>
      <c r="E175" s="10" t="s">
        <v>135</v>
      </c>
      <c r="F175" s="10" t="s">
        <v>565</v>
      </c>
      <c r="G175" s="9" t="s">
        <v>566</v>
      </c>
      <c r="H175" s="10"/>
      <c r="I175" s="9" t="s">
        <v>428</v>
      </c>
      <c r="J175" s="9">
        <v>2</v>
      </c>
      <c r="K175" s="24" t="s">
        <v>242</v>
      </c>
    </row>
    <row r="176" spans="1:11" s="21" customFormat="1" ht="63">
      <c r="A176" s="23" t="s">
        <v>579</v>
      </c>
      <c r="B176" s="22" t="s">
        <v>18</v>
      </c>
      <c r="C176" s="22" t="s">
        <v>36</v>
      </c>
      <c r="D176" s="10" t="s">
        <v>443</v>
      </c>
      <c r="E176" s="10" t="s">
        <v>135</v>
      </c>
      <c r="F176" s="10" t="s">
        <v>580</v>
      </c>
      <c r="G176" s="9" t="s">
        <v>581</v>
      </c>
      <c r="H176" s="10"/>
      <c r="I176" s="9" t="s">
        <v>428</v>
      </c>
      <c r="J176" s="9">
        <v>2</v>
      </c>
      <c r="K176" s="24" t="s">
        <v>242</v>
      </c>
    </row>
    <row r="177" spans="1:11" s="21" customFormat="1" ht="63">
      <c r="A177" s="23" t="s">
        <v>582</v>
      </c>
      <c r="B177" s="22" t="s">
        <v>18</v>
      </c>
      <c r="C177" s="22" t="s">
        <v>36</v>
      </c>
      <c r="D177" s="10" t="s">
        <v>443</v>
      </c>
      <c r="E177" s="10" t="s">
        <v>135</v>
      </c>
      <c r="F177" s="10" t="s">
        <v>580</v>
      </c>
      <c r="G177" s="9" t="s">
        <v>581</v>
      </c>
      <c r="H177" s="10"/>
      <c r="I177" s="9" t="s">
        <v>583</v>
      </c>
      <c r="J177" s="9">
        <v>3</v>
      </c>
      <c r="K177" s="24" t="s">
        <v>242</v>
      </c>
    </row>
    <row r="178" spans="1:11" s="21" customFormat="1" ht="63">
      <c r="A178" s="23" t="s">
        <v>584</v>
      </c>
      <c r="B178" s="22" t="s">
        <v>18</v>
      </c>
      <c r="C178" s="22" t="s">
        <v>36</v>
      </c>
      <c r="D178" s="10" t="s">
        <v>443</v>
      </c>
      <c r="E178" s="10" t="s">
        <v>135</v>
      </c>
      <c r="F178" s="10" t="s">
        <v>580</v>
      </c>
      <c r="G178" s="9" t="s">
        <v>585</v>
      </c>
      <c r="H178" s="10"/>
      <c r="I178" s="9" t="s">
        <v>428</v>
      </c>
      <c r="J178" s="9">
        <v>2</v>
      </c>
      <c r="K178" s="24" t="s">
        <v>242</v>
      </c>
    </row>
    <row r="179" spans="1:11" s="21" customFormat="1" ht="47.25">
      <c r="A179" s="23" t="s">
        <v>569</v>
      </c>
      <c r="B179" s="22" t="s">
        <v>18</v>
      </c>
      <c r="C179" s="22" t="s">
        <v>36</v>
      </c>
      <c r="D179" s="10" t="s">
        <v>443</v>
      </c>
      <c r="E179" s="10" t="s">
        <v>135</v>
      </c>
      <c r="F179" s="10" t="s">
        <v>570</v>
      </c>
      <c r="G179" s="9"/>
      <c r="H179" s="10" t="s">
        <v>571</v>
      </c>
      <c r="I179" s="9" t="s">
        <v>572</v>
      </c>
      <c r="J179" s="9">
        <v>3</v>
      </c>
      <c r="K179" s="24" t="s">
        <v>573</v>
      </c>
    </row>
    <row r="180" spans="1:11" s="21" customFormat="1" ht="31.5">
      <c r="A180" s="23" t="s">
        <v>409</v>
      </c>
      <c r="B180" s="22" t="s">
        <v>18</v>
      </c>
      <c r="C180" s="22" t="s">
        <v>36</v>
      </c>
      <c r="D180" s="10" t="s">
        <v>410</v>
      </c>
      <c r="E180" s="10" t="s">
        <v>135</v>
      </c>
      <c r="F180" s="10" t="str">
        <f>UPPER("Délégation interministérielle à l’aide aux victimes")</f>
        <v>DÉLÉGATION INTERMINISTÉRIELLE À L’AIDE AUX VICTIMES</v>
      </c>
      <c r="G180" s="9"/>
      <c r="H180" s="10"/>
      <c r="I180" s="9" t="s">
        <v>411</v>
      </c>
      <c r="J180" s="9">
        <v>3</v>
      </c>
      <c r="K180" s="24" t="s">
        <v>242</v>
      </c>
    </row>
    <row r="181" spans="1:11" s="21" customFormat="1" ht="18">
      <c r="A181" s="23" t="s">
        <v>436</v>
      </c>
      <c r="B181" s="22" t="s">
        <v>18</v>
      </c>
      <c r="C181" s="22" t="s">
        <v>36</v>
      </c>
      <c r="D181" s="10" t="s">
        <v>437</v>
      </c>
      <c r="E181" s="10" t="s">
        <v>135</v>
      </c>
      <c r="F181" s="10" t="s">
        <v>438</v>
      </c>
      <c r="G181" s="9"/>
      <c r="H181" s="10" t="s">
        <v>439</v>
      </c>
      <c r="I181" s="9" t="s">
        <v>440</v>
      </c>
      <c r="J181" s="9">
        <v>3</v>
      </c>
      <c r="K181" s="24" t="s">
        <v>441</v>
      </c>
    </row>
  </sheetData>
  <autoFilter ref="A12:K96" xr:uid="{00000000-0009-0000-0000-000000000000}">
    <sortState xmlns:xlrd2="http://schemas.microsoft.com/office/spreadsheetml/2017/richdata2" ref="A13:K96">
      <sortCondition sortBy="cellColor" ref="A12:A96" dxfId="6"/>
    </sortState>
  </autoFilter>
  <sortState xmlns:xlrd2="http://schemas.microsoft.com/office/spreadsheetml/2017/richdata2" ref="A13:K181">
    <sortCondition ref="D13:D181" customList="DSJ,DAP,DPJJ,DACG,DACS,SG"/>
    <sortCondition ref="E13:E181"/>
    <sortCondition ref="F13:F181"/>
  </sortState>
  <mergeCells count="8">
    <mergeCell ref="A11:K11"/>
    <mergeCell ref="A4:J4"/>
    <mergeCell ref="D5:J5"/>
    <mergeCell ref="A3:K3"/>
    <mergeCell ref="A6:K6"/>
    <mergeCell ref="A9:K9"/>
    <mergeCell ref="A8:K8"/>
    <mergeCell ref="A7:K7"/>
  </mergeCells>
  <conditionalFormatting sqref="A182:A1048576 A1:A12">
    <cfRule type="duplicateValues" dxfId="5" priority="13"/>
  </conditionalFormatting>
  <conditionalFormatting sqref="A13:A33">
    <cfRule type="duplicateValues" dxfId="4" priority="16"/>
  </conditionalFormatting>
  <conditionalFormatting sqref="A155:A166">
    <cfRule type="duplicateValues" dxfId="3" priority="3"/>
  </conditionalFormatting>
  <conditionalFormatting sqref="A167:A180">
    <cfRule type="duplicateValues" dxfId="2" priority="2"/>
  </conditionalFormatting>
  <conditionalFormatting sqref="A181">
    <cfRule type="duplicateValues" dxfId="1" priority="1"/>
  </conditionalFormatting>
  <conditionalFormatting sqref="A34:A154">
    <cfRule type="duplicateValues" dxfId="0" priority="18"/>
  </conditionalFormatting>
  <dataValidations count="11">
    <dataValidation type="list" allowBlank="1" showInputMessage="1" showErrorMessage="1" sqref="B13:B57 B60:B61 B89 B65 B63 B69:B71 B74:B78 B80:B81 B84:B85 B87 A114 A110:A111 B91:B181" xr:uid="{00874CAD-1533-452A-9187-68347C3F7A7F}">
      <formula1>Régions</formula1>
    </dataValidation>
    <dataValidation type="list" allowBlank="1" showInputMessage="1" showErrorMessage="1" sqref="C13:C57 C60:C61 C89 C65 C63 C69:C71 C74:C78 C80:C81 C84:C85 C87 E89 A158 C91:C181" xr:uid="{47FF0F91-461F-456A-8FC8-8DF3663027E3}">
      <formula1>INDIRECT(XFD13)</formula1>
    </dataValidation>
    <dataValidation type="list" allowBlank="1" showInputMessage="1" showErrorMessage="1" sqref="A74 A65 A70" xr:uid="{8D806DD6-4D3C-4854-A00B-B6385CD1200E}">
      <formula1>INDIRECT(XFC65)</formula1>
    </dataValidation>
    <dataValidation type="list" allowBlank="1" showInputMessage="1" showErrorMessage="1" sqref="A157 A161" xr:uid="{B1FF7C38-38D6-474B-A13A-FDF17217FE10}">
      <formula1>INDIRECT(#REF!)</formula1>
    </dataValidation>
    <dataValidation type="list" errorStyle="warning" allowBlank="1" showInputMessage="1" showErrorMessage="1" errorTitle="ALERTE" error="Merci de vous assurer que l'unité ne soit pas présente dans la liste proposée." sqref="H167:H180" xr:uid="{299E7AED-CB18-4D44-8135-C4C0E46FE9D3}">
      <formula1>INDIRECT(SUBSTITUTE(SUBSTITUTE(SUBSTITUTE(G167," ","_"),"'","_"),"-","__"))</formula1>
    </dataValidation>
    <dataValidation type="list" errorStyle="warning" allowBlank="1" showInputMessage="1" showErrorMessage="1" errorTitle="Attention" error="Merci de vous assurer que l'établissement ne soit pas présent dans la liste proposée._x000a_" sqref="G167:G180" xr:uid="{0E5E539B-78CF-4620-95B9-5E4BFE839BED}">
      <formula1>INDIRECT(SUBSTITUTE(F167," ","_"))</formula1>
    </dataValidation>
    <dataValidation type="list" allowBlank="1" showInputMessage="1" showErrorMessage="1" sqref="F179" xr:uid="{96510ABD-F2E8-403B-9F34-F6560D3C6BD6}">
      <formula1>INDIRECT($F178)</formula1>
    </dataValidation>
    <dataValidation type="list" allowBlank="1" showInputMessage="1" showErrorMessage="1" sqref="F174 F177" xr:uid="{7C41F978-5B42-4984-A391-048D8E98CABC}">
      <formula1>INDIRECT($F174)</formula1>
    </dataValidation>
    <dataValidation type="list" allowBlank="1" showInputMessage="1" showErrorMessage="1" sqref="E167:E180" xr:uid="{CA264435-7807-443A-8B28-54AD54C5C3C7}">
      <formula1>"AC, SD"</formula1>
    </dataValidation>
    <dataValidation type="list" allowBlank="1" showInputMessage="1" showErrorMessage="1" sqref="F167:F173 F176 F180" xr:uid="{E528EF80-2C34-44BC-85CD-143958AFEBCB}">
      <formula1>NOM_DIR</formula1>
    </dataValidation>
    <dataValidation type="list" allowBlank="1" showInputMessage="1" showErrorMessage="1" sqref="I167:I180" xr:uid="{14BA7816-5EF1-4C3D-B161-30547A8C60D6}">
      <formula1>INDIRECT(SUBSTITUTE(SUBSTITUTE(SUBSTITUTE($I$2," ","_"),"'","_"),"-","__"))</formula1>
    </dataValidation>
  </dataValidations>
  <hyperlinks>
    <hyperlink ref="A15" r:id="rId1" xr:uid="{6BA109FD-D9FE-4307-88D4-968A08510ECB}"/>
    <hyperlink ref="A17" r:id="rId2" xr:uid="{108C6D12-DC8A-4014-8B3F-7651E0C25F8C}"/>
    <hyperlink ref="A18" r:id="rId3" xr:uid="{CEC433AB-A91B-4BCA-87F7-BB366963BDE2}"/>
    <hyperlink ref="A22" r:id="rId4" xr:uid="{554F1988-FEFB-429B-A820-63F0CB7ABFEE}"/>
    <hyperlink ref="A13" r:id="rId5" xr:uid="{AB4A3916-1EEF-4EE8-8DA2-A5A62603A763}"/>
    <hyperlink ref="A29" r:id="rId6" xr:uid="{CAB27184-323D-4A35-A624-D71CE2D17F9B}"/>
    <hyperlink ref="A32" r:id="rId7" xr:uid="{619309B2-1DE8-404C-BD08-CCC57A9974CE}"/>
    <hyperlink ref="A19" r:id="rId8" xr:uid="{7CF6BC49-35FC-4E5A-80A4-D4A6615C882D}"/>
    <hyperlink ref="A20" r:id="rId9" xr:uid="{3B7CABDD-F0D3-48BB-8045-C9A1B28B80BF}"/>
    <hyperlink ref="A23" r:id="rId10" xr:uid="{1C7041C7-1254-4057-B5B3-F669F5738811}"/>
    <hyperlink ref="A26" r:id="rId11" xr:uid="{22C8D9A3-801B-47CB-8F79-8FBB357C2507}"/>
    <hyperlink ref="A27" r:id="rId12" xr:uid="{667397AE-2FBA-46E5-9050-AFD46A3D8149}"/>
    <hyperlink ref="A28" r:id="rId13" xr:uid="{53EAA4F6-A98E-4633-911D-2E8C0C64E60F}"/>
    <hyperlink ref="A31" r:id="rId14" xr:uid="{C6C08EE3-98F3-4D5A-AD30-0D1C29A91F90}"/>
    <hyperlink ref="A30" r:id="rId15" xr:uid="{9BA47584-9CB8-48AF-80C3-4B666237A78F}"/>
    <hyperlink ref="A24" r:id="rId16" xr:uid="{94086BE8-661C-49D3-8E87-46C65360A1AF}"/>
    <hyperlink ref="A21" r:id="rId17" display="https://choisirleservicepublic.gouv.fr/offre-emploi/2024-1477121/?tracking=1&amp;idOrigine=502" xr:uid="{48526CF8-F20D-4C89-94BF-1DC7EE603C62}"/>
    <hyperlink ref="A25" r:id="rId18" display="https://choisirleservicepublic.gouv.fr/offre-emploi/2024-1477158/?tracking=1&amp;idOrigine=502" xr:uid="{E229806E-F2CB-41F0-8CD9-874CAE5886D5}"/>
    <hyperlink ref="A16" r:id="rId19" display="https://choisirleservicepublic.gouv.fr/offre-emploi/2024-1477230/?tracking=1&amp;idOrigine=502" xr:uid="{DC71705A-3FAE-4470-B573-C5F374B1EDFF}"/>
    <hyperlink ref="A98" r:id="rId20" xr:uid="{A55F8F65-5537-499D-AC07-F4CAE5029FA2}"/>
    <hyperlink ref="A103" r:id="rId21" xr:uid="{1687A071-B87C-4B7B-86E5-57AF31253E2C}"/>
    <hyperlink ref="A102" r:id="rId22" xr:uid="{6BEAC4ED-3C3B-429A-94E4-6B0BE1924D38}"/>
    <hyperlink ref="A100" r:id="rId23" xr:uid="{53F5C942-7A75-4C3C-B08A-DD3E96187737}"/>
    <hyperlink ref="A101" r:id="rId24" xr:uid="{15B5658F-A03A-4764-AC1B-6DA12E8CE380}"/>
    <hyperlink ref="A104" r:id="rId25" xr:uid="{225739D4-E3F0-4D82-955F-C49BD249091C}"/>
    <hyperlink ref="A99" r:id="rId26" xr:uid="{209957B2-A0E5-4951-8A14-507D49DAAAF2}"/>
    <hyperlink ref="A97" r:id="rId27" xr:uid="{0AD4539E-B4E3-4004-9EAE-E5D0FF2A75E2}"/>
    <hyperlink ref="A41" r:id="rId28" xr:uid="{D1431EA2-F4D8-4F4B-8585-629EAA0CE715}"/>
    <hyperlink ref="A43" r:id="rId29" xr:uid="{F1B962DF-6B4E-4166-BBA2-41D255129F58}"/>
    <hyperlink ref="A44" r:id="rId30" xr:uid="{CAD9CC9D-1C1F-4987-B266-A7B40EE524E7}"/>
    <hyperlink ref="A45" r:id="rId31" display="https://choisirleservicepublic.gouv.fr/offre-emploi/chef-du-service-informatique-et-audiovisuel-hf-reference-2024-1472531/" xr:uid="{E99A8473-6725-4C32-B075-D8323E8C39B7}"/>
    <hyperlink ref="A33" r:id="rId32" xr:uid="{0C65A1C2-673B-4334-8121-67BA7029AF57}"/>
    <hyperlink ref="A36" r:id="rId33" xr:uid="{8A2FFA88-9704-47B6-BF2F-28F7A26C271A}"/>
    <hyperlink ref="A37" r:id="rId34" xr:uid="{65CA1AA3-04C7-4BB1-BACF-1CF523084454}"/>
    <hyperlink ref="A38" r:id="rId35" xr:uid="{F891DE5B-934B-4F5B-AAF0-F9F245539406}"/>
    <hyperlink ref="A39" r:id="rId36" xr:uid="{71F06E3B-96EC-4713-9DAF-65CD4AEBD53F}"/>
    <hyperlink ref="A46" r:id="rId37" xr:uid="{BAD96C3D-85ED-447D-99FD-4F72A8D74BE2}"/>
    <hyperlink ref="A34" r:id="rId38" xr:uid="{C63076DA-1463-4D6D-A247-0B0EA2046429}"/>
    <hyperlink ref="A42" r:id="rId39" xr:uid="{C85A6EE0-5569-4A93-A1A4-6F03C13F17C1}"/>
    <hyperlink ref="A35" r:id="rId40" xr:uid="{5D1D60F3-5368-4F3A-9A49-B4F214C4249F}"/>
    <hyperlink ref="A40" r:id="rId41" xr:uid="{62A21EE0-6FEB-45FD-8FAD-A19639DC0BFB}"/>
    <hyperlink ref="A61" r:id="rId42" xr:uid="{EF3D86B1-803C-41DD-9FED-1ACAA9DF75C5}"/>
    <hyperlink ref="A91" r:id="rId43" xr:uid="{666684DC-BE85-4B8D-9D83-D031522B4854}"/>
    <hyperlink ref="A92" r:id="rId44" xr:uid="{A510AD24-5AED-49FF-B253-D1B6CE4B9555}"/>
    <hyperlink ref="A75" r:id="rId45" xr:uid="{6DB3A73A-9990-4AFA-A015-D0994B21306A}"/>
    <hyperlink ref="A76" r:id="rId46" xr:uid="{7828868A-4360-492F-A802-2DE6B9D8F878}"/>
    <hyperlink ref="A62" r:id="rId47" display="https://choisirleservicepublic.gouv.fr/offre-emploi/attache-charge-des-affaires-generales-et-de-la-coordination-hf-reference-2024-1471408/" xr:uid="{06E4E13F-C7EA-4CD3-85D0-A5D9507C208A}"/>
    <hyperlink ref="A63" r:id="rId48" xr:uid="{671B84C2-E7C8-4268-AFB5-1F6DB5E27870}"/>
    <hyperlink ref="A68" r:id="rId49" display="https://choisirleservicepublic.gouv.fr/offre-emploi/secretaire-general-campagne-de-mobilite-pour-titulaires-reference-2024-1437467/" xr:uid="{FF80C9BB-EED6-42FA-B4D0-9FF0D5916404}"/>
    <hyperlink ref="A64" r:id="rId50" xr:uid="{80777AAF-5A51-4E9F-A2F8-B660268AE545}"/>
    <hyperlink ref="A69" r:id="rId51" xr:uid="{AFAC0BAD-5EF0-4E4A-A269-E1774F6504B1}"/>
    <hyperlink ref="A70" r:id="rId52" xr:uid="{084E397A-9BE6-4857-B4B1-318F791E2D42}"/>
    <hyperlink ref="A71" r:id="rId53" xr:uid="{87CDBF2F-5648-475D-8550-099AFB3AE6BB}"/>
    <hyperlink ref="A65" r:id="rId54" xr:uid="{49ACA952-1583-4C95-AD1C-6AD51BB12407}"/>
    <hyperlink ref="A67" r:id="rId55" xr:uid="{B3284089-92B3-4F1A-9F10-7DBDCFF694DF}"/>
    <hyperlink ref="A66" r:id="rId56" xr:uid="{692D9C40-E6EE-4E42-8B1F-7B766C701616}"/>
    <hyperlink ref="A72" r:id="rId57" xr:uid="{5306F41C-9256-4522-A197-8D4A1F30A74E}"/>
    <hyperlink ref="A73" r:id="rId58" xr:uid="{02EFC3D7-E98E-456D-934D-2ED3C5B9EF10}"/>
    <hyperlink ref="A77" r:id="rId59" xr:uid="{AC7D095B-3330-41AD-ADAC-06EA2C744E5D}"/>
    <hyperlink ref="A78" r:id="rId60" xr:uid="{33AF340C-2E8C-4EE5-84E9-E48FD9B43E99}"/>
    <hyperlink ref="A74" r:id="rId61" xr:uid="{8C5BF1BC-9885-4B2D-9661-79FFEF248470}"/>
    <hyperlink ref="A79" r:id="rId62" xr:uid="{9DD6C422-C1EB-491A-B1D9-2607B74D4D52}"/>
    <hyperlink ref="A80" r:id="rId63" xr:uid="{D6E736EF-8A92-459C-994E-80B9B6510277}"/>
    <hyperlink ref="A81" r:id="rId64" xr:uid="{67F53AAF-58DC-4712-9B38-6EFB1A16D55F}"/>
    <hyperlink ref="A82" r:id="rId65" xr:uid="{388D1060-0733-4CB4-971F-5A5C268F321A}"/>
    <hyperlink ref="A84" r:id="rId66" xr:uid="{649475C2-A5B2-4A2C-92A5-62D2563601CD}"/>
    <hyperlink ref="A83" r:id="rId67" xr:uid="{D3D9A8CB-EE61-4F46-AA0D-069791A80B8D}"/>
    <hyperlink ref="A85" r:id="rId68" xr:uid="{51857A0A-3504-4759-98F6-B72E60F764A0}"/>
    <hyperlink ref="A86" r:id="rId69" xr:uid="{2DC6AF43-8CBA-4F30-B6FB-257AE7712B36}"/>
    <hyperlink ref="A87" r:id="rId70" xr:uid="{BBB25C20-EEB0-4CA7-BE1A-ED412B56D77C}"/>
    <hyperlink ref="A88" r:id="rId71" xr:uid="{AE7D2F7E-A93C-462A-8F0D-1281FB4960DE}"/>
    <hyperlink ref="A89" r:id="rId72" xr:uid="{EABDCE1A-7EE5-4EB4-BC35-838FAEDA22B0}"/>
    <hyperlink ref="A90" r:id="rId73" xr:uid="{A76986D1-0A25-44A6-89BE-B0CA37DA37AC}"/>
    <hyperlink ref="A93" r:id="rId74" xr:uid="{F8057DC5-B536-4594-9D48-7204ABAA14D6}"/>
    <hyperlink ref="A59" r:id="rId75" xr:uid="{A1F0F8CB-B583-4ABC-8842-10559298AFE4}"/>
    <hyperlink ref="A60" r:id="rId76" xr:uid="{522C269A-3F75-4D20-8E2B-038B80B58C5B}"/>
    <hyperlink ref="A94" r:id="rId77" xr:uid="{3A3D2FE3-FF6E-403F-A56D-5D7FF2D1A5CB}"/>
    <hyperlink ref="A95" r:id="rId78" xr:uid="{2B2A6C41-E065-46F7-AF63-7396BBF42682}"/>
    <hyperlink ref="A96" r:id="rId79" xr:uid="{8ACCCD28-332B-46FF-A4CA-7BABF5CBA55D}"/>
    <hyperlink ref="A143" r:id="rId80" xr:uid="{24AB6243-7C8C-434E-A3D6-48E8E9F4BFEE}"/>
    <hyperlink ref="A144" r:id="rId81" xr:uid="{5A38C5A0-688E-454E-A1BF-2AB3367B46B2}"/>
    <hyperlink ref="A145" r:id="rId82" xr:uid="{6E21C7D1-3D01-4A33-9906-2829CA3E2755}"/>
    <hyperlink ref="A121" r:id="rId83" xr:uid="{5031BF00-4D33-4BB6-B13E-7FA707AD8A05}"/>
    <hyperlink ref="A124" r:id="rId84" xr:uid="{733C6A73-F41E-4FFE-B683-9D6393F9C9A1}"/>
    <hyperlink ref="A128" r:id="rId85" xr:uid="{3C34D9CD-0987-4B1F-908C-53387B7C80F6}"/>
    <hyperlink ref="A130" r:id="rId86" xr:uid="{7C233956-6393-4F90-BBD7-4AA3A8EB3C4D}"/>
    <hyperlink ref="A134" r:id="rId87" xr:uid="{1753DED9-86DE-4947-AF96-7F359FAF9C20}"/>
    <hyperlink ref="A137" r:id="rId88" xr:uid="{7A0F6D3E-ABCD-436E-9A68-F8D2068B1020}"/>
    <hyperlink ref="A138" r:id="rId89" xr:uid="{59D64998-5C11-496D-8E4A-9107F50F6B87}"/>
    <hyperlink ref="A139" r:id="rId90" xr:uid="{79E68EE2-93A0-45A5-9F8F-3D3EEF84DB20}"/>
    <hyperlink ref="A175" r:id="rId91" xr:uid="{AA0AB2FA-6D57-4831-A014-2E07A42A2B04}"/>
    <hyperlink ref="A179" r:id="rId92" xr:uid="{DA2F4E1D-BA16-4B8C-AFC5-163371B58BFC}"/>
    <hyperlink ref="A176" r:id="rId93" xr:uid="{207DCB90-DC78-4E0E-8586-09539F28C6A8}"/>
    <hyperlink ref="A171" r:id="rId94" xr:uid="{E233BBF5-8F0A-4F52-8697-E7E1631D6809}"/>
    <hyperlink ref="A177" r:id="rId95" xr:uid="{BC8A1DD5-B389-4D91-8906-E2B31A79CF4D}"/>
    <hyperlink ref="A178" r:id="rId96" xr:uid="{EC4C8782-96F6-486C-BC38-E896BB1D6656}"/>
    <hyperlink ref="A126" r:id="rId97" xr:uid="{0B2D7322-A3E0-4BB0-A48D-04E29E86088F}"/>
    <hyperlink ref="A180" r:id="rId98" xr:uid="{0D16A5CC-5795-4AC8-9AE6-1850229FB32B}"/>
    <hyperlink ref="A119" r:id="rId99" xr:uid="{49470CFA-A5B1-46F0-AA1B-C7CB1FB94264}"/>
    <hyperlink ref="A131" r:id="rId100" xr:uid="{B336CBED-6579-4EB9-8D6E-A27B0970AF97}"/>
    <hyperlink ref="A132" r:id="rId101" xr:uid="{CAC9E5F9-5740-496B-92F7-8695E6BB34DA}"/>
    <hyperlink ref="A133" r:id="rId102" xr:uid="{132401B2-8D44-4995-A3D3-902E3EE319A3}"/>
    <hyperlink ref="A162" r:id="rId103" xr:uid="{858B0C19-AAAD-4868-9965-C0DEFD363184}"/>
    <hyperlink ref="A168" r:id="rId104" xr:uid="{FBACF519-3727-4EBC-B898-5C78754FE99C}"/>
    <hyperlink ref="A127" r:id="rId105" xr:uid="{08FAB17B-28B1-4606-A823-E2339BE7F4D7}"/>
    <hyperlink ref="A165" r:id="rId106" xr:uid="{23D36A75-F184-4010-BD0F-05672C4C423C}"/>
    <hyperlink ref="A167" r:id="rId107" xr:uid="{F47F3722-2A4E-49FE-A87B-77D02AA202D8}"/>
    <hyperlink ref="A163" r:id="rId108" xr:uid="{B40FDA55-E3E2-4E1E-BD79-41BC1A5EAB76}"/>
    <hyperlink ref="A164" r:id="rId109" xr:uid="{01249378-6C09-4A6D-84F6-561DC5D56150}"/>
    <hyperlink ref="A166" r:id="rId110" xr:uid="{C842FFF9-A61C-46A4-9678-427B7BC791B0}"/>
    <hyperlink ref="A120" r:id="rId111" xr:uid="{F47F5C44-F9C5-4941-9197-626EED458CE3}"/>
    <hyperlink ref="A125" r:id="rId112" xr:uid="{80B65AB8-28CB-4D68-8BA5-9B7823DBA79F}"/>
    <hyperlink ref="A122" r:id="rId113" xr:uid="{AEA4D385-4BD5-409F-92CC-348EC3DDC44E}"/>
    <hyperlink ref="A123" r:id="rId114" xr:uid="{463104EC-291A-4B11-9E33-7D9231089DC3}"/>
    <hyperlink ref="A181" r:id="rId115" xr:uid="{3780EF67-D948-4028-88A7-F494C8D1485B}"/>
    <hyperlink ref="A129" r:id="rId116" xr:uid="{15747193-686D-4223-AF92-876F55775DC6}"/>
    <hyperlink ref="A140" r:id="rId117" xr:uid="{D0DE3DCC-B993-4722-9891-8E2EDD9D5EBC}"/>
    <hyperlink ref="A141" r:id="rId118" xr:uid="{9965DA4B-69CD-48B4-95CB-0904F9C7B483}"/>
    <hyperlink ref="A142" r:id="rId119" xr:uid="{94535F94-F78C-4F9F-B318-1E3D621F5FF1}"/>
    <hyperlink ref="A135" r:id="rId120" xr:uid="{41C800BA-4172-41CF-AD2B-3DC8587D4013}"/>
    <hyperlink ref="A136" r:id="rId121" xr:uid="{9526897E-F201-4D57-86B7-8AF837263BC4}"/>
    <hyperlink ref="A146" r:id="rId122" xr:uid="{5ED17326-9641-4D9A-8E12-F152EF718C41}"/>
    <hyperlink ref="A147" r:id="rId123" xr:uid="{7ADF56EB-D966-452C-A2E0-6D9C8FFA6844}"/>
    <hyperlink ref="A154" r:id="rId124" xr:uid="{E38DCB95-109B-4F37-AACF-F27A5EF8D7A2}"/>
    <hyperlink ref="A153" r:id="rId125" xr:uid="{44074F62-0B8B-4487-99E3-529127E61095}"/>
    <hyperlink ref="A150" r:id="rId126" xr:uid="{BCCFBD0E-5A25-4F6D-BC01-F32C9C4D0533}"/>
    <hyperlink ref="A157" r:id="rId127" xr:uid="{166A5534-6651-4B58-9B3A-0224F0935FA5}"/>
    <hyperlink ref="A158" r:id="rId128" xr:uid="{2C90D2B5-2718-4CA2-84DB-A8C86F61E976}"/>
    <hyperlink ref="A159" r:id="rId129" xr:uid="{56536136-6171-4C9F-B4E5-4AB214687C44}"/>
    <hyperlink ref="A174" r:id="rId130" xr:uid="{1FF9C7FF-BA9E-4DE9-AFF9-D60EE5F71F64}"/>
    <hyperlink ref="A173" r:id="rId131" xr:uid="{CDDA19BF-DF96-43D1-B727-248CE0DE57F9}"/>
    <hyperlink ref="A160" r:id="rId132" xr:uid="{583EAB53-95E7-438B-8373-5EB46E5DABB9}"/>
    <hyperlink ref="A151" r:id="rId133" xr:uid="{A670A584-FBB8-4804-A1AA-E05D34731F3E}"/>
    <hyperlink ref="A152" r:id="rId134" xr:uid="{74932718-7325-4651-86DE-5E7CD7D42501}"/>
    <hyperlink ref="A169" r:id="rId135" xr:uid="{E5E34744-306A-4AE3-8234-D028A5955400}"/>
    <hyperlink ref="A170" r:id="rId136" xr:uid="{40A0626D-7BAE-420D-8DFA-46082F767C0E}"/>
    <hyperlink ref="A155" r:id="rId137" xr:uid="{4410BCF7-A94F-453C-AE80-A405C26DD359}"/>
    <hyperlink ref="A156" r:id="rId138" xr:uid="{9EBD356A-23BE-403F-A028-33DDDB78B5DF}"/>
    <hyperlink ref="A161" r:id="rId139" xr:uid="{F1537D5F-1893-4619-9294-B413920A6A2A}"/>
    <hyperlink ref="A172" r:id="rId140" xr:uid="{B5863246-600C-447D-9865-3978A78EC941}"/>
    <hyperlink ref="A52" r:id="rId141" xr:uid="{2B05BFAF-BC3F-44B9-9AF2-54CC8726DC9E}"/>
    <hyperlink ref="A53" r:id="rId142" xr:uid="{EBA6D011-A696-4536-A0E9-228F555C0A06}"/>
    <hyperlink ref="A47" r:id="rId143" xr:uid="{A8167274-EBA2-44F4-8A91-D4DAB79E9E39}"/>
    <hyperlink ref="A48" r:id="rId144" xr:uid="{4A610743-BDBD-4C22-99C6-4E136D06D5DC}"/>
    <hyperlink ref="A49" r:id="rId145" xr:uid="{C9DF706E-A443-4F1B-98E9-3D2FC074579A}"/>
    <hyperlink ref="A54" r:id="rId146" xr:uid="{2ABF361E-59BF-45D7-AAD7-1F8695FCED10}"/>
    <hyperlink ref="A55" r:id="rId147" xr:uid="{CF2616DE-5F7F-446E-B3A2-DCA71E1822C0}"/>
    <hyperlink ref="A50" r:id="rId148" xr:uid="{AA1D2362-BAE0-4CA1-9127-4A52B60F683B}"/>
    <hyperlink ref="A51" r:id="rId149" xr:uid="{A6F4E983-5D74-4735-87AD-884AC0587CE1}"/>
    <hyperlink ref="A57" r:id="rId150" xr:uid="{EC8B3DA5-5E32-4642-94A8-F08C7731E799}"/>
    <hyperlink ref="A58" r:id="rId151" xr:uid="{679CDE41-12D7-496B-A2AB-A9B87EC96D13}"/>
    <hyperlink ref="A56" r:id="rId152" xr:uid="{8B57E71D-56A1-427F-AC6A-F5CDE6D8D4C7}"/>
    <hyperlink ref="A105" r:id="rId153" display="https://choisirleservicepublic.gouv.fr/offre-emploi/2024-1474572/" xr:uid="{DFD9A460-3AFA-43BC-965A-2BA79042B0ED}"/>
    <hyperlink ref="A106" r:id="rId154" display="https://choisirleservicepublic.gouv.fr/offre-emploi/2024-1474227/" xr:uid="{8BE574DC-4EC3-44CD-A14D-B0819912F3DE}"/>
    <hyperlink ref="A107" r:id="rId155" display="https://choisirleservicepublic.gouv.fr/offre-emploi/2024-1446947/" xr:uid="{582B6A89-2BAA-44F2-AC13-5A2FDB48B721}"/>
    <hyperlink ref="A108" r:id="rId156" display="https://choisirleservicepublic.gouv.fr/offre-emploi/2024-1474413/" xr:uid="{08E7567E-C9BC-475A-957E-BC25EE090AA2}"/>
    <hyperlink ref="A109" r:id="rId157" display="https://choisirleservicepublic.gouv.fr/offre-emploi/2022-993718/" xr:uid="{B3092371-307A-4618-BB05-788C65D2E853}"/>
    <hyperlink ref="A110" r:id="rId158" display="https://choisirleservicepublic.gouv.fr/offre-emploi/2024-1469650/" xr:uid="{90005A4F-C3A3-4B87-B1FD-3250A34CD349}"/>
    <hyperlink ref="A111" r:id="rId159" display="https://choisirleservicepublic.gouv.fr/offre-emploi/2024-1469656/" xr:uid="{B8C9767D-A15E-41B9-BA23-A1D5F5C4A897}"/>
    <hyperlink ref="A112" r:id="rId160" display="https://choisirleservicepublic.gouv.fr/offre-emploi/2024-1469712/" xr:uid="{BB7FBA71-E4F0-48D3-807C-ED7CA6DDF2DE}"/>
    <hyperlink ref="A113" r:id="rId161" display="https://choisirleservicepublic.gouv.fr/offre-emploi/2024-1445615/" xr:uid="{06997806-17EE-4C35-956D-B84DE6C4B0D3}"/>
    <hyperlink ref="A114" r:id="rId162" display="https://choisirleservicepublic.gouv.fr/offre-emploi/2024-1474337/" xr:uid="{5E82D647-6C5B-412F-AE69-01CA7723E3D5}"/>
    <hyperlink ref="A115" r:id="rId163" display="https://choisirleservicepublic.gouv.fr/offre-emploi/responsable-appui-au-pilotage-territorial-hf-reference-2024-1474279/" xr:uid="{C9137993-8B9D-433B-9D18-94B10C23C01F}"/>
    <hyperlink ref="A116" r:id="rId164" display="https://choisirleservicepublic.gouv.fr/offre-emploi/responsable-du-controle-interne-comptable-et-financier-hf-reference-2024-1474344/" xr:uid="{513C91E4-5346-4C34-80D5-5D060A7DAF56}"/>
    <hyperlink ref="A117" r:id="rId165" display="https://choisirleservicepublic.gouv.fr/offre-emploi/2024-1472694/" xr:uid="{D8862974-272C-43A6-8E02-020CF74A05F2}"/>
    <hyperlink ref="A118" r:id="rId166" display="https://choisirleservicepublic.gouv.fr/offre-emploi/2023-1422755/" xr:uid="{8819C2A7-2104-4D08-8BB7-11953683039B}"/>
    <hyperlink ref="A14" r:id="rId167" xr:uid="{8A25D489-7442-498D-B9ED-4829746180A2}"/>
  </hyperlinks>
  <pageMargins left="0.7" right="0.7" top="0.75" bottom="0.75" header="0.3" footer="0.3"/>
  <pageSetup paperSize="9" orientation="portrait" r:id="rId1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4"/>
  <sheetViews>
    <sheetView zoomScale="99" workbookViewId="0">
      <selection activeCell="A19" sqref="A19"/>
    </sheetView>
  </sheetViews>
  <sheetFormatPr baseColWidth="10" defaultRowHeight="12.75"/>
  <cols>
    <col min="1" max="255" width="10.85546875" style="19"/>
    <col min="256" max="256" width="26.42578125" style="19" customWidth="1"/>
    <col min="257" max="511" width="10.85546875" style="19"/>
    <col min="512" max="512" width="26.42578125" style="19" customWidth="1"/>
    <col min="513" max="767" width="10.85546875" style="19"/>
    <col min="768" max="768" width="26.42578125" style="19" customWidth="1"/>
    <col min="769" max="1023" width="10.85546875" style="19"/>
    <col min="1024" max="1024" width="26.42578125" style="19" customWidth="1"/>
    <col min="1025" max="1279" width="10.85546875" style="19"/>
    <col min="1280" max="1280" width="26.42578125" style="19" customWidth="1"/>
    <col min="1281" max="1535" width="10.85546875" style="19"/>
    <col min="1536" max="1536" width="26.42578125" style="19" customWidth="1"/>
    <col min="1537" max="1791" width="10.85546875" style="19"/>
    <col min="1792" max="1792" width="26.42578125" style="19" customWidth="1"/>
    <col min="1793" max="2047" width="10.85546875" style="19"/>
    <col min="2048" max="2048" width="26.42578125" style="19" customWidth="1"/>
    <col min="2049" max="2303" width="10.85546875" style="19"/>
    <col min="2304" max="2304" width="26.42578125" style="19" customWidth="1"/>
    <col min="2305" max="2559" width="10.85546875" style="19"/>
    <col min="2560" max="2560" width="26.42578125" style="19" customWidth="1"/>
    <col min="2561" max="2815" width="10.85546875" style="19"/>
    <col min="2816" max="2816" width="26.42578125" style="19" customWidth="1"/>
    <col min="2817" max="3071" width="10.85546875" style="19"/>
    <col min="3072" max="3072" width="26.42578125" style="19" customWidth="1"/>
    <col min="3073" max="3327" width="10.85546875" style="19"/>
    <col min="3328" max="3328" width="26.42578125" style="19" customWidth="1"/>
    <col min="3329" max="3583" width="10.85546875" style="19"/>
    <col min="3584" max="3584" width="26.42578125" style="19" customWidth="1"/>
    <col min="3585" max="3839" width="10.85546875" style="19"/>
    <col min="3840" max="3840" width="26.42578125" style="19" customWidth="1"/>
    <col min="3841" max="4095" width="10.85546875" style="19"/>
    <col min="4096" max="4096" width="26.42578125" style="19" customWidth="1"/>
    <col min="4097" max="4351" width="10.85546875" style="19"/>
    <col min="4352" max="4352" width="26.42578125" style="19" customWidth="1"/>
    <col min="4353" max="4607" width="10.85546875" style="19"/>
    <col min="4608" max="4608" width="26.42578125" style="19" customWidth="1"/>
    <col min="4609" max="4863" width="10.85546875" style="19"/>
    <col min="4864" max="4864" width="26.42578125" style="19" customWidth="1"/>
    <col min="4865" max="5119" width="10.85546875" style="19"/>
    <col min="5120" max="5120" width="26.42578125" style="19" customWidth="1"/>
    <col min="5121" max="5375" width="10.85546875" style="19"/>
    <col min="5376" max="5376" width="26.42578125" style="19" customWidth="1"/>
    <col min="5377" max="5631" width="10.85546875" style="19"/>
    <col min="5632" max="5632" width="26.42578125" style="19" customWidth="1"/>
    <col min="5633" max="5887" width="10.85546875" style="19"/>
    <col min="5888" max="5888" width="26.42578125" style="19" customWidth="1"/>
    <col min="5889" max="6143" width="10.85546875" style="19"/>
    <col min="6144" max="6144" width="26.42578125" style="19" customWidth="1"/>
    <col min="6145" max="6399" width="10.85546875" style="19"/>
    <col min="6400" max="6400" width="26.42578125" style="19" customWidth="1"/>
    <col min="6401" max="6655" width="10.85546875" style="19"/>
    <col min="6656" max="6656" width="26.42578125" style="19" customWidth="1"/>
    <col min="6657" max="6911" width="10.85546875" style="19"/>
    <col min="6912" max="6912" width="26.42578125" style="19" customWidth="1"/>
    <col min="6913" max="7167" width="10.85546875" style="19"/>
    <col min="7168" max="7168" width="26.42578125" style="19" customWidth="1"/>
    <col min="7169" max="7423" width="10.85546875" style="19"/>
    <col min="7424" max="7424" width="26.42578125" style="19" customWidth="1"/>
    <col min="7425" max="7679" width="10.85546875" style="19"/>
    <col min="7680" max="7680" width="26.42578125" style="19" customWidth="1"/>
    <col min="7681" max="7935" width="10.85546875" style="19"/>
    <col min="7936" max="7936" width="26.42578125" style="19" customWidth="1"/>
    <col min="7937" max="8191" width="10.85546875" style="19"/>
    <col min="8192" max="8192" width="26.42578125" style="19" customWidth="1"/>
    <col min="8193" max="8447" width="10.85546875" style="19"/>
    <col min="8448" max="8448" width="26.42578125" style="19" customWidth="1"/>
    <col min="8449" max="8703" width="10.85546875" style="19"/>
    <col min="8704" max="8704" width="26.42578125" style="19" customWidth="1"/>
    <col min="8705" max="8959" width="10.85546875" style="19"/>
    <col min="8960" max="8960" width="26.42578125" style="19" customWidth="1"/>
    <col min="8961" max="9215" width="10.85546875" style="19"/>
    <col min="9216" max="9216" width="26.42578125" style="19" customWidth="1"/>
    <col min="9217" max="9471" width="10.85546875" style="19"/>
    <col min="9472" max="9472" width="26.42578125" style="19" customWidth="1"/>
    <col min="9473" max="9727" width="10.85546875" style="19"/>
    <col min="9728" max="9728" width="26.42578125" style="19" customWidth="1"/>
    <col min="9729" max="9983" width="10.85546875" style="19"/>
    <col min="9984" max="9984" width="26.42578125" style="19" customWidth="1"/>
    <col min="9985" max="10239" width="10.85546875" style="19"/>
    <col min="10240" max="10240" width="26.42578125" style="19" customWidth="1"/>
    <col min="10241" max="10495" width="10.85546875" style="19"/>
    <col min="10496" max="10496" width="26.42578125" style="19" customWidth="1"/>
    <col min="10497" max="10751" width="10.85546875" style="19"/>
    <col min="10752" max="10752" width="26.42578125" style="19" customWidth="1"/>
    <col min="10753" max="11007" width="10.85546875" style="19"/>
    <col min="11008" max="11008" width="26.42578125" style="19" customWidth="1"/>
    <col min="11009" max="11263" width="10.85546875" style="19"/>
    <col min="11264" max="11264" width="26.42578125" style="19" customWidth="1"/>
    <col min="11265" max="11519" width="10.85546875" style="19"/>
    <col min="11520" max="11520" width="26.42578125" style="19" customWidth="1"/>
    <col min="11521" max="11775" width="10.85546875" style="19"/>
    <col min="11776" max="11776" width="26.42578125" style="19" customWidth="1"/>
    <col min="11777" max="12031" width="10.85546875" style="19"/>
    <col min="12032" max="12032" width="26.42578125" style="19" customWidth="1"/>
    <col min="12033" max="12287" width="10.85546875" style="19"/>
    <col min="12288" max="12288" width="26.42578125" style="19" customWidth="1"/>
    <col min="12289" max="12543" width="10.85546875" style="19"/>
    <col min="12544" max="12544" width="26.42578125" style="19" customWidth="1"/>
    <col min="12545" max="12799" width="10.85546875" style="19"/>
    <col min="12800" max="12800" width="26.42578125" style="19" customWidth="1"/>
    <col min="12801" max="13055" width="10.85546875" style="19"/>
    <col min="13056" max="13056" width="26.42578125" style="19" customWidth="1"/>
    <col min="13057" max="13311" width="10.85546875" style="19"/>
    <col min="13312" max="13312" width="26.42578125" style="19" customWidth="1"/>
    <col min="13313" max="13567" width="10.85546875" style="19"/>
    <col min="13568" max="13568" width="26.42578125" style="19" customWidth="1"/>
    <col min="13569" max="13823" width="10.85546875" style="19"/>
    <col min="13824" max="13824" width="26.42578125" style="19" customWidth="1"/>
    <col min="13825" max="14079" width="10.85546875" style="19"/>
    <col min="14080" max="14080" width="26.42578125" style="19" customWidth="1"/>
    <col min="14081" max="14335" width="10.85546875" style="19"/>
    <col min="14336" max="14336" width="26.42578125" style="19" customWidth="1"/>
    <col min="14337" max="14591" width="10.85546875" style="19"/>
    <col min="14592" max="14592" width="26.42578125" style="19" customWidth="1"/>
    <col min="14593" max="14847" width="10.85546875" style="19"/>
    <col min="14848" max="14848" width="26.42578125" style="19" customWidth="1"/>
    <col min="14849" max="15103" width="10.85546875" style="19"/>
    <col min="15104" max="15104" width="26.42578125" style="19" customWidth="1"/>
    <col min="15105" max="15359" width="10.85546875" style="19"/>
    <col min="15360" max="15360" width="26.42578125" style="19" customWidth="1"/>
    <col min="15361" max="15615" width="10.85546875" style="19"/>
    <col min="15616" max="15616" width="26.42578125" style="19" customWidth="1"/>
    <col min="15617" max="15871" width="10.85546875" style="19"/>
    <col min="15872" max="15872" width="26.42578125" style="19" customWidth="1"/>
    <col min="15873" max="16127" width="10.85546875" style="19"/>
    <col min="16128" max="16128" width="26.42578125" style="19" customWidth="1"/>
    <col min="16129" max="16384" width="10.85546875" style="19"/>
  </cols>
  <sheetData>
    <row r="1" spans="1:18">
      <c r="A1" s="20" t="s">
        <v>9</v>
      </c>
      <c r="B1" s="20" t="s">
        <v>10</v>
      </c>
      <c r="C1" s="20" t="s">
        <v>11</v>
      </c>
      <c r="D1" s="20" t="s">
        <v>12</v>
      </c>
      <c r="E1" s="20" t="s">
        <v>13</v>
      </c>
      <c r="F1" s="20" t="s">
        <v>14</v>
      </c>
      <c r="G1" s="20" t="s">
        <v>15</v>
      </c>
      <c r="H1" s="20" t="s">
        <v>16</v>
      </c>
      <c r="I1" s="20" t="s">
        <v>17</v>
      </c>
      <c r="J1" s="20" t="s">
        <v>18</v>
      </c>
      <c r="K1" s="20" t="s">
        <v>19</v>
      </c>
      <c r="L1" s="20" t="s">
        <v>20</v>
      </c>
      <c r="M1" s="20" t="s">
        <v>21</v>
      </c>
      <c r="N1" s="20" t="s">
        <v>22</v>
      </c>
      <c r="O1" s="20" t="s">
        <v>23</v>
      </c>
      <c r="P1" s="20" t="s">
        <v>24</v>
      </c>
      <c r="Q1" s="20" t="s">
        <v>25</v>
      </c>
      <c r="R1" s="20" t="s">
        <v>26</v>
      </c>
    </row>
    <row r="2" spans="1:18">
      <c r="A2" s="19" t="s">
        <v>27</v>
      </c>
      <c r="B2" s="19" t="s">
        <v>28</v>
      </c>
      <c r="C2" s="19" t="s">
        <v>29</v>
      </c>
      <c r="D2" s="19" t="s">
        <v>30</v>
      </c>
      <c r="E2" s="19" t="s">
        <v>31</v>
      </c>
      <c r="F2" s="19" t="s">
        <v>32</v>
      </c>
      <c r="G2" s="19" t="s">
        <v>33</v>
      </c>
      <c r="H2" s="19" t="s">
        <v>34</v>
      </c>
      <c r="I2" s="19" t="s">
        <v>35</v>
      </c>
      <c r="J2" s="19" t="s">
        <v>36</v>
      </c>
      <c r="K2" s="19" t="s">
        <v>37</v>
      </c>
      <c r="L2" s="19" t="s">
        <v>38</v>
      </c>
      <c r="M2" s="19" t="s">
        <v>39</v>
      </c>
      <c r="N2" s="19" t="s">
        <v>40</v>
      </c>
      <c r="O2" s="19" t="s">
        <v>41</v>
      </c>
      <c r="P2" s="19" t="s">
        <v>42</v>
      </c>
      <c r="Q2" s="19" t="s">
        <v>43</v>
      </c>
      <c r="R2" s="19" t="s">
        <v>44</v>
      </c>
    </row>
    <row r="3" spans="1:18">
      <c r="A3" s="19" t="s">
        <v>45</v>
      </c>
      <c r="B3" s="19" t="s">
        <v>46</v>
      </c>
      <c r="C3" s="19" t="s">
        <v>47</v>
      </c>
      <c r="D3" s="19" t="s">
        <v>48</v>
      </c>
      <c r="E3" s="19" t="s">
        <v>49</v>
      </c>
      <c r="F3" s="19" t="s">
        <v>50</v>
      </c>
      <c r="I3" s="19" t="s">
        <v>51</v>
      </c>
      <c r="J3" s="19" t="s">
        <v>52</v>
      </c>
      <c r="N3" s="19" t="s">
        <v>53</v>
      </c>
      <c r="O3" s="19" t="s">
        <v>54</v>
      </c>
      <c r="P3" s="19" t="s">
        <v>55</v>
      </c>
      <c r="Q3" s="19" t="s">
        <v>56</v>
      </c>
      <c r="R3" s="19" t="s">
        <v>57</v>
      </c>
    </row>
    <row r="4" spans="1:18">
      <c r="A4" s="19" t="s">
        <v>58</v>
      </c>
      <c r="B4" s="19" t="s">
        <v>59</v>
      </c>
      <c r="C4" s="19" t="s">
        <v>60</v>
      </c>
      <c r="D4" s="19" t="s">
        <v>61</v>
      </c>
      <c r="F4" s="19" t="s">
        <v>62</v>
      </c>
      <c r="I4" s="19" t="s">
        <v>63</v>
      </c>
      <c r="J4" s="19" t="s">
        <v>64</v>
      </c>
      <c r="N4" s="19" t="s">
        <v>65</v>
      </c>
      <c r="O4" s="19" t="s">
        <v>66</v>
      </c>
      <c r="P4" s="19" t="s">
        <v>67</v>
      </c>
      <c r="Q4" s="19" t="s">
        <v>68</v>
      </c>
      <c r="R4" s="19" t="s">
        <v>69</v>
      </c>
    </row>
    <row r="5" spans="1:18">
      <c r="A5" s="19" t="s">
        <v>70</v>
      </c>
      <c r="B5" s="19" t="s">
        <v>71</v>
      </c>
      <c r="C5" s="19" t="s">
        <v>72</v>
      </c>
      <c r="D5" s="19" t="s">
        <v>73</v>
      </c>
      <c r="F5" s="19" t="s">
        <v>74</v>
      </c>
      <c r="I5" s="19" t="s">
        <v>75</v>
      </c>
      <c r="J5" s="19" t="s">
        <v>76</v>
      </c>
      <c r="N5" s="19" t="s">
        <v>77</v>
      </c>
      <c r="O5" s="19" t="s">
        <v>78</v>
      </c>
      <c r="P5" s="19" t="s">
        <v>79</v>
      </c>
      <c r="Q5" s="19" t="s">
        <v>80</v>
      </c>
      <c r="R5" s="19" t="s">
        <v>81</v>
      </c>
    </row>
    <row r="6" spans="1:18">
      <c r="A6" s="19" t="s">
        <v>82</v>
      </c>
      <c r="B6" s="19" t="s">
        <v>83</v>
      </c>
      <c r="D6" s="19" t="s">
        <v>84</v>
      </c>
      <c r="F6" s="19" t="s">
        <v>85</v>
      </c>
      <c r="I6" s="19" t="s">
        <v>86</v>
      </c>
      <c r="J6" s="19" t="s">
        <v>87</v>
      </c>
      <c r="N6" s="19" t="s">
        <v>88</v>
      </c>
      <c r="O6" s="19" t="s">
        <v>89</v>
      </c>
      <c r="P6" s="19" t="s">
        <v>90</v>
      </c>
      <c r="Q6" s="19" t="s">
        <v>91</v>
      </c>
      <c r="R6" s="19" t="s">
        <v>92</v>
      </c>
    </row>
    <row r="7" spans="1:18">
      <c r="A7" s="19" t="s">
        <v>93</v>
      </c>
      <c r="B7" s="19" t="s">
        <v>94</v>
      </c>
      <c r="D7" s="19" t="s">
        <v>95</v>
      </c>
      <c r="F7" s="19" t="s">
        <v>96</v>
      </c>
      <c r="J7" s="19" t="s">
        <v>97</v>
      </c>
      <c r="O7" s="19" t="s">
        <v>98</v>
      </c>
      <c r="P7" s="19" t="s">
        <v>99</v>
      </c>
      <c r="R7" s="19" t="s">
        <v>100</v>
      </c>
    </row>
    <row r="8" spans="1:18">
      <c r="A8" s="19" t="s">
        <v>101</v>
      </c>
      <c r="B8" s="19" t="s">
        <v>102</v>
      </c>
      <c r="F8" s="19" t="s">
        <v>103</v>
      </c>
      <c r="J8" s="19" t="s">
        <v>104</v>
      </c>
      <c r="O8" s="19" t="s">
        <v>105</v>
      </c>
      <c r="P8" s="19" t="s">
        <v>106</v>
      </c>
    </row>
    <row r="9" spans="1:18">
      <c r="A9" s="19" t="s">
        <v>107</v>
      </c>
      <c r="B9" s="19" t="s">
        <v>108</v>
      </c>
      <c r="F9" s="19" t="s">
        <v>109</v>
      </c>
      <c r="J9" s="19" t="s">
        <v>110</v>
      </c>
      <c r="O9" s="19" t="s">
        <v>111</v>
      </c>
      <c r="P9" s="19" t="s">
        <v>112</v>
      </c>
    </row>
    <row r="10" spans="1:18">
      <c r="A10" s="19" t="s">
        <v>113</v>
      </c>
      <c r="F10" s="19" t="s">
        <v>114</v>
      </c>
      <c r="O10" s="19" t="s">
        <v>115</v>
      </c>
      <c r="P10" s="19" t="s">
        <v>116</v>
      </c>
    </row>
    <row r="11" spans="1:18">
      <c r="A11" s="19" t="s">
        <v>117</v>
      </c>
      <c r="F11" s="19" t="s">
        <v>118</v>
      </c>
      <c r="O11" s="19" t="s">
        <v>119</v>
      </c>
      <c r="P11" s="19" t="s">
        <v>120</v>
      </c>
    </row>
    <row r="12" spans="1:18">
      <c r="A12" s="19" t="s">
        <v>121</v>
      </c>
      <c r="O12" s="19" t="s">
        <v>122</v>
      </c>
      <c r="P12" s="19" t="s">
        <v>123</v>
      </c>
    </row>
    <row r="13" spans="1:18">
      <c r="A13" s="19" t="s">
        <v>124</v>
      </c>
      <c r="O13" s="19" t="s">
        <v>125</v>
      </c>
      <c r="P13" s="19" t="s">
        <v>126</v>
      </c>
    </row>
    <row r="14" spans="1:18">
      <c r="P14" s="19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19</vt:i4>
      </vt:variant>
    </vt:vector>
  </HeadingPairs>
  <TitlesOfParts>
    <vt:vector size="21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Occitanie</vt:lpstr>
      <vt:lpstr>Pays_de_la_Loire</vt:lpstr>
      <vt:lpstr>Provence_Alpes_Côte_d_Azur</vt:lpstr>
      <vt:lpstr>Régions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MATHIEU Jacques</cp:lastModifiedBy>
  <cp:lastPrinted>2022-03-07T08:54:59Z</cp:lastPrinted>
  <dcterms:created xsi:type="dcterms:W3CDTF">1996-10-21T11:03:58Z</dcterms:created>
  <dcterms:modified xsi:type="dcterms:W3CDTF">2024-02-16T15:05:43Z</dcterms:modified>
</cp:coreProperties>
</file>